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/>
  <c r="D208"/>
  <c r="J208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<sst xmlns="http://schemas.openxmlformats.org/spreadsheetml/2006/main" count="3377" uniqueCount="917">
  <si>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</si>
  <si>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</si>
  <si>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</si>
  <si>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</si>
  <si>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</si>
  <si>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</si>
  <si>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</si>
  <si>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</si>
  <si>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</si>
  <si>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</si>
  <si>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</si>
  <si>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</si>
  <si>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</si>
  <si>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</si>
  <si>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</si>
  <si>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</si>
  <si>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</si>
  <si>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</si>
  <si>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</si>
  <si>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</si>
  <si>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</si>
  <si>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</si>
  <si>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</si>
  <si>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</si>
  <si>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</si>
  <si>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</si>
  <si>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</si>
  <si>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</si>
  <si>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</si>
  <si>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</si>
  <si>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</si>
  <si>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</si>
  <si>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</si>
  <si>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</si>
  <si>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</si>
  <si>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</si>
  <si>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</si>
  <si>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</si>
  <si>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</si>
  <si>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</si>
  <si>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</si>
  <si>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</si>
  <si>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</si>
  <si>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</si>
  <si>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</si>
  <si>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</si>
  <si>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</si>
  <si>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</si>
  <si>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</si>
  <si>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</si>
  <si>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</si>
  <si>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</si>
  <si>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</si>
  <si>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</si>
  <si>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</si>
  <si>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</si>
  <si>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</si>
  <si>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</si>
  <si>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</si>
  <si>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</si>
  <si>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</si>
  <si>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</si>
  <si>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</si>
  <si>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</si>
  <si>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</si>
  <si>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</si>
  <si>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</si>
  <si>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</si>
  <si>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</si>
  <si>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</si>
  <si>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</si>
  <si>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</si>
  <si>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</si>
  <si>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</si>
  <si>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</si>
  <si>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</si>
  <si>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</si>
  <si>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</si>
  <si>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</si>
  <si>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</si>
  <si>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</si>
  <si>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</si>
  <si>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</si>
  <si>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</si>
  <si>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</si>
  <si>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</si>
  <si>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</si>
  <si>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</si>
  <si>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</si>
  <si>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</si>
  <si>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</si>
  <si>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</si>
  <si>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</si>
  <si>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</si>
  <si>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</si>
  <si>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</si>
  <si>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</si>
  <si>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</si>
  <si>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</si>
  <si>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</si>
  <si>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</si>
  <si>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</si>
  <si>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</si>
  <si>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</si>
  <si>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</si>
  <si>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</si>
  <si>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</si>
  <si>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</si>
  <si>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</si>
  <si>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</si>
  <si>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</si>
  <si>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</si>
  <si>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</si>
  <si>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</si>
  <si>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</si>
  <si>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</si>
  <si>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</si>
  <si>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</si>
  <si>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</si>
  <si>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</si>
  <si>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</si>
  <si>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</si>
  <si>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</si>
  <si>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</si>
  <si>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</si>
  <si>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</si>
  <si>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</si>
  <si>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</si>
  <si>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</si>
  <si>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</si>
  <si>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</si>
  <si>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</si>
  <si>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</si>
  <si>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</si>
  <si>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</si>
  <si>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</si>
  <si>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</si>
  <si>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</si>
  <si>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</si>
  <si>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</si>
  <si>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</si>
  <si>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</si>
  <si>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</si>
  <si>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</si>
  <si>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</si>
  <si>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</si>
  <si>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</si>
  <si>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</si>
  <si>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</si>
  <si>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</si>
  <si>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</si>
  <si>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</si>
  <si>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</si>
  <si>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</si>
  <si>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</si>
  <si>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</si>
  <si>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</si>
  <si>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</si>
  <si>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</si>
  <si>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</si>
  <si>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</si>
  <si>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</si>
  <si>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</si>
  <si>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</si>
  <si>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</si>
  <si>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</si>
  <si>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</si>
  <si>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</si>
  <si>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</si>
  <si>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</si>
  <si>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</si>
  <si>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</si>
  <si>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</si>
  <si>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</si>
  <si>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</si>
  <si>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</si>
  <si>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</si>
  <si>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</si>
  <si>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</si>
  <si>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</si>
  <si>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</si>
  <si>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</si>
  <si>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</si>
  <si>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</si>
  <si>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</si>
  <si>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</si>
  <si>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</si>
  <si>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</si>
  <si>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</si>
  <si>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</si>
  <si>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</si>
  <si>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</si>
  <si>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</si>
  <si>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</si>
  <si>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</si>
  <si>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</si>
  <si>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</si>
  <si>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</si>
  <si>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</si>
  <si>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</si>
  <si>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</si>
  <si>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</si>
  <si>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</si>
  <si>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</si>
  <si>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</si>
  <si>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</si>
  <si>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</si>
  <si>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</si>
  <si>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</si>
  <si>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</si>
  <si>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</si>
  <si>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</si>
  <si>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</si>
  <si>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</si>
  <si>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</si>
  <si>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</si>
  <si>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</si>
  <si>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</si>
  <si>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</si>
  <si>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</si>
  <si>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</si>
  <si>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</si>
  <si>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</si>
  <si>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</si>
  <si>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</si>
  <si>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</si>
  <si>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</si>
  <si>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</si>
  <si>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</si>
  <si>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</si>
  <si>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</si>
  <si>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</si>
  <si>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</si>
  <si>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</si>
  <si>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</si>
  <si>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</si>
  <si>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</si>
  <si>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</si>
  <si>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</si>
  <si>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</si>
  <si>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</si>
  <si>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</si>
  <si>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</si>
  <si>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</si>
  <si>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</si>
  <si>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</si>
  <si>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</si>
  <si>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</si>
  <si>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</si>
  <si>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</si>
  <si>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</si>
  <si>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</si>
  <si>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</si>
  <si>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</si>
  <si>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</si>
  <si>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</si>
  <si>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</si>
  <si>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</si>
  <si>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</si>
  <si>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</si>
  <si>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</si>
  <si>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</si>
  <si>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</si>
  <si>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</si>
  <si>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</si>
  <si>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</si>
  <si>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</si>
  <si>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</si>
  <si>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</si>
  <si>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</si>
  <si>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</si>
  <si>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</si>
  <si>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</si>
  <si>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</si>
  <si>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</si>
  <si>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</si>
  <si>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</si>
  <si>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</si>
  <si>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</si>
  <si>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</si>
  <si>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</si>
  <si>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</si>
  <si>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</si>
  <si>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</si>
  <si>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</si>
  <si>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</si>
  <si>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</si>
  <si>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</si>
  <si>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</si>
  <si>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</si>
  <si>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</si>
  <si>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</si>
  <si>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</si>
  <si>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</si>
  <si>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</si>
  <si>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</si>
  <si>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</si>
  <si>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</si>
  <si>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</si>
  <si>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</si>
  <si>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</si>
  <si>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</si>
  <si>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</si>
  <si>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</si>
  <si>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</si>
  <si>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</si>
  <si>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</si>
  <si>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</si>
  <si>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</si>
  <si>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</si>
  <si>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</si>
  <si>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</si>
  <si>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</si>
  <si>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</si>
  <si>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</si>
  <si>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</si>
  <si>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</si>
  <si>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</si>
  <si>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</si>
  <si>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</si>
  <si>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</si>
  <si>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</si>
  <si>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</si>
  <si>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</si>
  <si>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</si>
  <si>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</si>
  <si>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</si>
  <si>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</si>
  <si>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</si>
  <si>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</si>
  <si>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</si>
  <si>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</si>
  <si>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</si>
  <si>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</si>
  <si>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</si>
  <si>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</si>
  <si>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</si>
  <si>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</si>
  <si>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</si>
  <si>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</si>
  <si>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</si>
  <si>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</si>
  <si>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</si>
  <si>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</si>
  <si>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</si>
  <si>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</si>
  <si>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</si>
  <si>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</si>
  <si>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</si>
  <si>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</si>
  <si>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</si>
  <si>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</si>
  <si>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</si>
  <si>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</si>
  <si>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</si>
  <si>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</si>
  <si>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</si>
  <si>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</si>
  <si>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</si>
  <si>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</si>
  <si>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</si>
  <si>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</si>
  <si>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</si>
  <si>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</si>
  <si>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</si>
  <si>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</si>
  <si>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</si>
  <si>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</si>
  <si>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</si>
  <si>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</si>
  <si>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</si>
  <si>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</si>
  <si>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</si>
  <si>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</si>
  <si>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</si>
  <si>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</si>
  <si>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</si>
  <si>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</si>
  <si>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</si>
  <si>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</si>
  <si>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</si>
  <si>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</si>
  <si>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</si>
  <si>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</si>
  <si>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</si>
  <si>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</si>
  <si>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</si>
  <si>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</si>
  <si>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</si>
  <si>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</si>
  <si>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</si>
  <si>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</si>
  <si>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</si>
  <si>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</si>
  <si>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</si>
  <si>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</si>
  <si>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</si>
  <si>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</si>
  <si>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</si>
  <si>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</si>
  <si>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</si>
  <si>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</si>
  <si>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</si>
  <si>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</si>
  <si>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</si>
  <si>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</si>
  <si>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</si>
  <si>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</si>
  <si>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</si>
  <si>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</si>
  <si>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</si>
  <si>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</si>
  <si>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</si>
  <si>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</si>
  <si>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</si>
  <si>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</si>
  <si>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</si>
  <si>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</si>
  <si>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</si>
  <si>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</si>
  <si>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</si>
  <si>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</si>
  <si>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</si>
  <si>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</si>
  <si>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</si>
  <si>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</si>
  <si>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</si>
  <si>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</si>
  <si>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</si>
  <si>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</si>
  <si>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</si>
  <si>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</si>
  <si>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</si>
  <si>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</si>
  <si>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</si>
  <si>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</si>
  <si>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</si>
  <si>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</si>
  <si>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</si>
  <si>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</si>
  <si>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</si>
  <si>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</si>
  <si>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</si>
  <si>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</si>
  <si>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</si>
  <si>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</si>
  <si>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</si>
  <si>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</si>
  <si>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</si>
  <si>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</si>
  <si>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</si>
  <si>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</si>
  <si>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</si>
  <si>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</si>
  <si>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</si>
  <si>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</si>
  <si>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</si>
  <si>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</si>
  <si>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</si>
  <si>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</si>
  <si>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</si>
  <si>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</si>
  <si>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</si>
  <si>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</si>
  <si>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</si>
  <si>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</si>
  <si>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</si>
  <si>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</si>
  <si>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</si>
  <si>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</si>
  <si>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</si>
  <si>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</si>
  <si>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</si>
  <si>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</si>
  <si>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</si>
  <si>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</si>
  <si>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</si>
  <si>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</si>
  <si>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</si>
  <si>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</si>
  <si>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</si>
  <si>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</si>
  <si>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</si>
  <si>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</si>
  <si>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</si>
  <si>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</si>
  <si>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</si>
  <si>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</si>
  <si>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</si>
  <si>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</si>
  <si>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</si>
  <si>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</si>
  <si>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</si>
  <si>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</si>
  <si>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</si>
  <si>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</si>
  <si>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</si>
  <si>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</si>
  <si>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</si>
  <si>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</si>
  <si>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</si>
  <si>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</si>
  <si>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</si>
  <si>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</si>
  <si>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</si>
  <si>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</si>
  <si>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</si>
  <si>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</si>
  <si>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</si>
  <si>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</si>
  <si>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</si>
  <si>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</si>
  <si>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</si>
  <si>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</si>
  <si>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</si>
  <si>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</si>
  <si>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</si>
  <si>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</si>
  <si>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</si>
  <si>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</si>
  <si>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</si>
  <si>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</si>
  <si>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</si>
  <si>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</si>
  <si>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</si>
  <si>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</si>
  <si>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</si>
  <si>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</si>
  <si>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</si>
  <si>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</si>
  <si>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</si>
  <si>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</si>
  <si>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</si>
  <si>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</si>
  <si>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</si>
  <si>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</si>
  <si>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</si>
  <si>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</si>
  <si>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</si>
  <si>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</si>
  <si>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</si>
  <si>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</si>
  <si>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</si>
  <si>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</si>
  <si>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</si>
  <si>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</si>
  <si>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</si>
  <si>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</si>
  <si>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</si>
  <si>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</si>
  <si>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</si>
  <si>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</si>
  <si>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</si>
  <si>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</si>
  <si>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</si>
  <si>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</si>
  <si>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</si>
  <si>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</si>
  <si>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</si>
  <si>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</si>
  <si>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</si>
  <si>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</si>
  <si>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</si>
  <si>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</si>
  <si>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</si>
  <si>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</si>
  <si>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</si>
  <si>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</si>
  <si>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</si>
  <si>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</si>
  <si>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</si>
  <si>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</si>
  <si>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</si>
  <si>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</si>
  <si>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</si>
  <si>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</si>
  <si>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</si>
  <si>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</si>
  <si>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</si>
  <si>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</si>
  <si>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</si>
  <si>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</si>
  <si>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</si>
  <si>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</si>
  <si>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</si>
  <si>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</si>
  <si>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</si>
  <si>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</si>
  <si>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</si>
  <si>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</si>
  <si>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</si>
  <si>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</si>
  <si>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</si>
  <si>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</si>
  <si>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</si>
  <si>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</si>
  <si>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</si>
  <si>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</si>
  <si>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</si>
  <si>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</si>
  <si>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</si>
  <si>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</si>
  <si>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</si>
  <si>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</si>
  <si>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</si>
  <si>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</si>
  <si>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</si>
  <si>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</si>
  <si>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</si>
  <si>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</si>
  <si>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</si>
  <si>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</si>
  <si>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</si>
  <si>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</si>
  <si>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</si>
  <si>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</si>
  <si>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</si>
  <si>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</si>
  <si>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</si>
  <si>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</si>
  <si>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</si>
  <si>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</si>
  <si>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</si>
  <si>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</si>
  <si>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</si>
  <si>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</si>
  <si>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</si>
  <si>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</si>
  <si>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</si>
  <si>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</si>
  <si>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</si>
  <si>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</si>
  <si>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</si>
  <si>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</si>
  <si>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</si>
  <si>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</si>
  <si>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</si>
  <si>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</si>
  <si>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</si>
  <si>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</si>
  <si>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</si>
  <si>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</si>
  <si>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</si>
  <si>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</si>
  <si>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</si>
  <si>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</si>
  <si>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</si>
  <si>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</si>
  <si>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</si>
  <si>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</si>
  <si>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</si>
  <si>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</si>
  <si>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</si>
  <si>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</si>
  <si>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</si>
  <si>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</si>
  <si>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</si>
  <si>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</si>
  <si>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</si>
  <si>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</si>
  <si>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</si>
  <si>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</si>
  <si>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</si>
  <si>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</si>
  <si>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</si>
  <si>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</si>
  <si>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</si>
  <si>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</si>
  <si>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</si>
  <si>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</si>
  <si>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</si>
  <si>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</si>
  <si>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</si>
  <si>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</si>
  <si>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</si>
  <si>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</si>
  <si>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</si>
  <si>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</si>
  <si>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</si>
  <si>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</si>
  <si>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</si>
  <si>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</si>
  <si>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</si>
  <si>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</si>
  <si>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</si>
  <si>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</si>
  <si>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</si>
  <si>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</si>
  <si>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</si>
  <si>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</si>
  <si>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</si>
  <si>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</si>
  <si>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</si>
  <si>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</si>
  <si>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</si>
  <si>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</si>
  <si>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</si>
  <si>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</si>
  <si>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</si>
  <si>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</si>
  <si>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</si>
  <si>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</si>
  <si>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</si>
  <si>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</si>
  <si>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</si>
  <si>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</si>
  <si>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</si>
  <si>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</si>
  <si>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</si>
  <si>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</si>
  <si>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</si>
  <si>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</si>
  <si>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</si>
  <si>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</si>
  <si>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</si>
  <si>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</si>
  <si>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</si>
  <si>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</si>
  <si>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</si>
  <si>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</si>
  <si>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</si>
  <si>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</si>
  <si>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</si>
  <si>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</si>
  <si>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</si>
  <si>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</si>
  <si>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</si>
  <si>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</si>
  <si>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</si>
  <si>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</si>
  <si>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</si>
  <si>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</si>
  <si>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</si>
  <si>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</si>
  <si>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</si>
  <si>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</si>
  <si>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</si>
  <si>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</si>
  <si>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</si>
  <si>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</si>
  <si>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</si>
  <si>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</si>
  <si>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</si>
  <si>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</si>
  <si>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</si>
  <si>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</si>
  <si>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</si>
  <si>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</si>
  <si>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</si>
  <si>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</si>
  <si>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</si>
  <si>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</si>
  <si>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</si>
  <si>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</si>
  <si>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</si>
  <si>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</si>
  <si>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</si>
  <si>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</si>
  <si>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</si>
  <si>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</si>
  <si>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</si>
  <si>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</si>
  <si>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</si>
  <si>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</si>
  <si>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</si>
  <si>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</si>
  <si>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</si>
  <si>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</si>
  <si>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</si>
  <si>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</si>
  <si>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</si>
  <si>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</si>
  <si>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</si>
  <si>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</si>
  <si>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</si>
  <si>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</si>
  <si>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</si>
  <si>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</si>
  <si>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</si>
  <si>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</si>
  <si>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</si>
  <si>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</si>
  <si>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</si>
  <si>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</si>
  <si>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</si>
  <si>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</si>
  <si>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</si>
  <si>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</si>
  <si>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</si>
  <si>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</si>
  <si>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</si>
  <si>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</si>
  <si>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</si>
  <si>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</si>
  <si>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</si>
  <si>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</si>
  <si>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</si>
  <si>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</si>
  <si>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</si>
  <si>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</si>
  <si>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</si>
  <si>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</si>
  <si>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</si>
  <si>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</si>
  <si>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</si>
  <si>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</si>
  <si>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</si>
  <si>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</si>
  <si>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</si>
  <si>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</si>
  <si>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</si>
  <si>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</si>
  <si>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</si>
  <si>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</si>
  <si>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</si>
  <si>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</si>
  <si>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</si>
  <si>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</si>
  <si>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</si>
  <si>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</si>
  <si>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</si>
  <si>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</si>
  <si>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</si>
  <si>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</si>
  <si>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</si>
  <si>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</si>
  <si>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</si>
  <si>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</si>
  <si>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</si>
  <si>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</si>
  <si>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</si>
  <si>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</si>
  <si>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</si>
  <si>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</si>
  <si>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</si>
  <si>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</si>
  <si>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</si>
  <si>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</si>
  <si>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</si>
  <si>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</si>
  <si>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</si>
  <si>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</si>
  <si>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</si>
  <si>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</si>
  <si>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</si>
  <si>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</si>
  <si>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</si>
  <si>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</si>
  <si>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</si>
  <si>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</si>
  <si>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</si>
  <si>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</si>
  <si>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</si>
  <si>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</si>
  <si>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</si>
  <si>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</si>
  <si>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</si>
  <si>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</si>
  <si>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</si>
  <si>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</si>
  <si>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</si>
  <si>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</si>
  <si>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</si>
  <si>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</si>
  <si>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</si>
  <si>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</si>
  <si>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</si>
  <si>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</si>
  <si>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</si>
  <si>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</si>
  <si>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</si>
  <si>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</si>
  <si>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</si>
  <si>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</si>
  <si>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</si>
  <si>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</si>
  <si>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</si>
  <si>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</si>
  <si>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Davis</t>
  </si>
  <si>
    <t>James</t>
  </si>
  <si>
    <t>Lawrence Berkeley Laboratroy</t>
  </si>
  <si>
    <t>1 Cyclotron Road</t>
  </si>
  <si>
    <t>MS 90-1116</t>
  </si>
  <si>
    <t>Berkeley</t>
  </si>
  <si>
    <t>USA</t>
  </si>
  <si>
    <t>510-495-2692 or 650-218-8737</t>
  </si>
  <si>
    <t>3589b</t>
  </si>
  <si>
    <t>10-2</t>
  </si>
  <si>
    <t xml:space="preserve">  7/1/2011</t>
  </si>
  <si>
    <t>Hanford section 1</t>
  </si>
  <si>
    <t>Hanford section 2</t>
  </si>
  <si>
    <t>Hanford section 3</t>
  </si>
  <si>
    <t>Hanford section 4</t>
  </si>
  <si>
    <t>Hanford section 5</t>
  </si>
  <si>
    <t>Hanford section 6</t>
  </si>
  <si>
    <t>Hanford section 7</t>
  </si>
  <si>
    <t>Hanford section 8</t>
  </si>
  <si>
    <t>Sav River section 1</t>
  </si>
  <si>
    <t>Sav River section 2</t>
  </si>
  <si>
    <t>Sav River section 3</t>
  </si>
  <si>
    <t>Sav River section 4</t>
  </si>
  <si>
    <t>Sav River section 5</t>
  </si>
  <si>
    <t>Sav River section 6</t>
  </si>
  <si>
    <t>Sav River section 7</t>
  </si>
  <si>
    <t>Sav River section 8</t>
  </si>
  <si>
    <t>Sav River section 9</t>
  </si>
  <si>
    <t>Sav River section 10</t>
  </si>
  <si>
    <t>Rifle section 1</t>
  </si>
  <si>
    <t>Rifle section 2</t>
  </si>
  <si>
    <t>Rifle section 3</t>
  </si>
  <si>
    <t>Rifle section 4</t>
  </si>
  <si>
    <t>Rifle section 5</t>
  </si>
  <si>
    <t>Rifle section 6</t>
  </si>
  <si>
    <t>Rifle section 7</t>
  </si>
  <si>
    <t>Rifle section 8</t>
  </si>
  <si>
    <t>Rifle section 9</t>
  </si>
  <si>
    <t>Rifle section 10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</si>
</sst>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H40" sqref="H40:H51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880</v>
      </c>
    </row>
    <row r="5" spans="1:3">
      <c r="A5" s="18" t="s">
        <v>10</v>
      </c>
      <c r="B5" s="11" t="s">
        <v>881</v>
      </c>
      <c r="C5" s="9" t="s">
        <v>875</v>
      </c>
    </row>
    <row r="6" spans="1:3">
      <c r="A6" s="18" t="s">
        <v>11</v>
      </c>
      <c r="B6" s="11" t="s">
        <v>882</v>
      </c>
    </row>
    <row r="7" spans="1:3">
      <c r="A7" s="18" t="s">
        <v>13</v>
      </c>
      <c r="B7" s="11" t="s">
        <v>883</v>
      </c>
    </row>
    <row r="8" spans="1:3">
      <c r="A8" s="18" t="s">
        <v>14</v>
      </c>
      <c r="B8" s="11" t="s">
        <v>25</v>
      </c>
    </row>
    <row r="9" spans="1:3">
      <c r="A9" s="18" t="s">
        <v>15</v>
      </c>
      <c r="B9" s="11">
        <v>94720</v>
      </c>
    </row>
    <row r="10" spans="1:3">
      <c r="A10" s="18" t="s">
        <v>809</v>
      </c>
      <c r="B10" s="11" t="s">
        <v>884</v>
      </c>
    </row>
    <row r="11" spans="1:3">
      <c r="A11" s="18" t="s">
        <v>26</v>
      </c>
      <c r="B11" s="11" t="s">
        <v>885</v>
      </c>
    </row>
    <row r="12" spans="1:3">
      <c r="A12" s="18" t="s">
        <v>839</v>
      </c>
      <c r="B12" s="23" t="s">
        <v>886</v>
      </c>
    </row>
    <row r="13" spans="1:3">
      <c r="A13" s="18" t="s">
        <v>16</v>
      </c>
      <c r="B13" s="12">
        <v>40683</v>
      </c>
    </row>
    <row r="14" spans="1:3">
      <c r="A14" s="18" t="s">
        <v>41</v>
      </c>
      <c r="B14" s="39" t="s">
        <v>887</v>
      </c>
    </row>
    <row r="15" spans="1:3">
      <c r="A15" s="18" t="s">
        <v>40</v>
      </c>
      <c r="B15" s="12" t="s">
        <v>888</v>
      </c>
      <c r="C15" s="9" t="s">
        <v>854</v>
      </c>
    </row>
    <row r="16" spans="1:3">
      <c r="A16" s="18" t="s">
        <v>811</v>
      </c>
      <c r="B16" s="14">
        <v>40729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889</v>
      </c>
      <c r="B24" s="9" t="s">
        <v>35</v>
      </c>
      <c r="C24" s="19">
        <v>1E-3</v>
      </c>
      <c r="D24" s="31">
        <f>IF(Table5[[#This Row],[Mass (g)]]="","",Table5[[#This Row],[Mass (g)]]*VLOOKUP(Table5[[#This Row],[Nuclide]],Doedata,4)*37000000000)</f>
        <v>12.431999999999999</v>
      </c>
      <c r="E24" s="10" t="s">
        <v>30</v>
      </c>
      <c r="F24" s="10" t="s">
        <v>31</v>
      </c>
      <c r="G24" s="10">
        <v>30</v>
      </c>
      <c r="H24" s="10" t="s">
        <v>832</v>
      </c>
      <c r="I24" s="10"/>
      <c r="J24" s="27">
        <f>IF(Table5[[#This Row],[Activity (Bq)]]="","",Table5[[#This Row],[Activity (Bq)]]/37000000000)</f>
        <v>3.3599999999999998E-10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890</v>
      </c>
      <c r="B25" s="9" t="s">
        <v>35</v>
      </c>
      <c r="C25" s="19">
        <v>1E-3</v>
      </c>
      <c r="D25" s="31">
        <f>IF(Table5[[#This Row],[Mass (g)]]="","",Table5[[#This Row],[Mass (g)]]*VLOOKUP(Table5[[#This Row],[Nuclide]],Doedata,4)*37000000000)</f>
        <v>12.431999999999999</v>
      </c>
      <c r="E25" s="10" t="s">
        <v>30</v>
      </c>
      <c r="F25" s="10" t="s">
        <v>31</v>
      </c>
      <c r="G25" s="10">
        <v>30</v>
      </c>
      <c r="H25" s="10" t="s">
        <v>832</v>
      </c>
      <c r="I25" s="10"/>
      <c r="J25" s="27">
        <f>IF(Table5[[#This Row],[Activity (Bq)]]="","",Table5[[#This Row],[Activity (Bq)]]/37000000000)</f>
        <v>3.3599999999999998E-10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891</v>
      </c>
      <c r="B26" s="9" t="s">
        <v>35</v>
      </c>
      <c r="C26" s="19">
        <v>1E-3</v>
      </c>
      <c r="D26" s="31">
        <f>IF(Table5[[#This Row],[Mass (g)]]="","",Table5[[#This Row],[Mass (g)]]*VLOOKUP(Table5[[#This Row],[Nuclide]],Doedata,4)*37000000000)</f>
        <v>12.431999999999999</v>
      </c>
      <c r="E26" s="10" t="s">
        <v>30</v>
      </c>
      <c r="F26" s="10" t="s">
        <v>31</v>
      </c>
      <c r="G26" s="10">
        <v>30</v>
      </c>
      <c r="H26" s="10" t="s">
        <v>832</v>
      </c>
      <c r="I26" s="10"/>
      <c r="J26" s="27">
        <f>IF(Table5[[#This Row],[Activity (Bq)]]="","",Table5[[#This Row],[Activity (Bq)]]/37000000000)</f>
        <v>3.3599999999999998E-10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892</v>
      </c>
      <c r="B27" s="9" t="s">
        <v>35</v>
      </c>
      <c r="C27" s="19">
        <v>1E-3</v>
      </c>
      <c r="D27" s="31">
        <f>IF(Table5[[#This Row],[Mass (g)]]="","",Table5[[#This Row],[Mass (g)]]*VLOOKUP(Table5[[#This Row],[Nuclide]],Doedata,4)*37000000000)</f>
        <v>12.431999999999999</v>
      </c>
      <c r="E27" s="10" t="s">
        <v>30</v>
      </c>
      <c r="F27" s="10" t="s">
        <v>31</v>
      </c>
      <c r="G27" s="10">
        <v>30</v>
      </c>
      <c r="H27" s="10" t="s">
        <v>832</v>
      </c>
      <c r="I27" s="10"/>
      <c r="J27" s="27">
        <f>IF(Table5[[#This Row],[Activity (Bq)]]="","",Table5[[#This Row],[Activity (Bq)]]/37000000000)</f>
        <v>3.3599999999999998E-10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893</v>
      </c>
      <c r="B28" s="9" t="s">
        <v>35</v>
      </c>
      <c r="C28" s="19">
        <v>1E-3</v>
      </c>
      <c r="D28" s="31">
        <f>IF(Table5[[#This Row],[Mass (g)]]="","",Table5[[#This Row],[Mass (g)]]*VLOOKUP(Table5[[#This Row],[Nuclide]],Doedata,4)*37000000000)</f>
        <v>12.431999999999999</v>
      </c>
      <c r="E28" s="10" t="s">
        <v>30</v>
      </c>
      <c r="F28" s="10" t="s">
        <v>31</v>
      </c>
      <c r="G28" s="10">
        <v>30</v>
      </c>
      <c r="H28" s="10" t="s">
        <v>832</v>
      </c>
      <c r="I28" s="10"/>
      <c r="J28" s="27">
        <f>IF(Table5[[#This Row],[Activity (Bq)]]="","",Table5[[#This Row],[Activity (Bq)]]/37000000000)</f>
        <v>3.3599999999999998E-10</v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894</v>
      </c>
      <c r="B29" s="9" t="s">
        <v>35</v>
      </c>
      <c r="C29" s="19">
        <v>1E-3</v>
      </c>
      <c r="D29" s="31">
        <f>IF(Table5[[#This Row],[Mass (g)]]="","",Table5[[#This Row],[Mass (g)]]*VLOOKUP(Table5[[#This Row],[Nuclide]],Doedata,4)*37000000000)</f>
        <v>12.431999999999999</v>
      </c>
      <c r="E29" s="10" t="s">
        <v>30</v>
      </c>
      <c r="F29" s="10" t="s">
        <v>31</v>
      </c>
      <c r="G29" s="10">
        <v>30</v>
      </c>
      <c r="H29" s="10" t="s">
        <v>832</v>
      </c>
      <c r="I29" s="10"/>
      <c r="J29" s="27">
        <f>IF(Table5[[#This Row],[Activity (Bq)]]="","",Table5[[#This Row],[Activity (Bq)]]/37000000000)</f>
        <v>3.3599999999999998E-10</v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A30" s="9" t="s">
        <v>895</v>
      </c>
      <c r="B30" s="9" t="s">
        <v>35</v>
      </c>
      <c r="C30" s="19">
        <v>1E-3</v>
      </c>
      <c r="D30" s="31">
        <f>IF(Table5[[#This Row],[Mass (g)]]="","",Table5[[#This Row],[Mass (g)]]*VLOOKUP(Table5[[#This Row],[Nuclide]],Doedata,4)*37000000000)</f>
        <v>12.431999999999999</v>
      </c>
      <c r="E30" s="10" t="s">
        <v>30</v>
      </c>
      <c r="F30" s="10" t="s">
        <v>31</v>
      </c>
      <c r="G30" s="10">
        <v>30</v>
      </c>
      <c r="H30" s="10" t="s">
        <v>832</v>
      </c>
      <c r="I30" s="10"/>
      <c r="J30" s="27">
        <f>IF(Table5[[#This Row],[Activity (Bq)]]="","",Table5[[#This Row],[Activity (Bq)]]/37000000000)</f>
        <v>3.3599999999999998E-10</v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A31" s="9" t="s">
        <v>896</v>
      </c>
      <c r="B31" s="9" t="s">
        <v>35</v>
      </c>
      <c r="C31" s="19">
        <v>1E-3</v>
      </c>
      <c r="D31" s="31">
        <f>IF(Table5[[#This Row],[Mass (g)]]="","",Table5[[#This Row],[Mass (g)]]*VLOOKUP(Table5[[#This Row],[Nuclide]],Doedata,4)*37000000000)</f>
        <v>12.431999999999999</v>
      </c>
      <c r="E31" s="10" t="s">
        <v>30</v>
      </c>
      <c r="F31" s="10" t="s">
        <v>31</v>
      </c>
      <c r="G31" s="10">
        <v>30</v>
      </c>
      <c r="H31" s="10" t="s">
        <v>832</v>
      </c>
      <c r="I31" s="10"/>
      <c r="J31" s="27">
        <f>IF(Table5[[#This Row],[Activity (Bq)]]="","",Table5[[#This Row],[Activity (Bq)]]/37000000000)</f>
        <v>3.3599999999999998E-10</v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A32" t="s">
        <v>897</v>
      </c>
      <c r="B32" s="9" t="s">
        <v>35</v>
      </c>
      <c r="C32" s="19">
        <v>1E-3</v>
      </c>
      <c r="D32" s="31">
        <f>IF(Table5[[#This Row],[Mass (g)]]="","",Table5[[#This Row],[Mass (g)]]*VLOOKUP(Table5[[#This Row],[Nuclide]],Doedata,4)*37000000000)</f>
        <v>12.431999999999999</v>
      </c>
      <c r="E32" s="10" t="s">
        <v>30</v>
      </c>
      <c r="F32" s="10" t="s">
        <v>31</v>
      </c>
      <c r="G32" s="10">
        <v>30</v>
      </c>
      <c r="H32" s="10" t="s">
        <v>832</v>
      </c>
      <c r="I32" s="10"/>
      <c r="J32" s="27">
        <f>IF(Table5[[#This Row],[Activity (Bq)]]="","",Table5[[#This Row],[Activity (Bq)]]/37000000000)</f>
        <v>3.3599999999999998E-10</v>
      </c>
      <c r="AD32" s="30" t="s">
        <v>64</v>
      </c>
      <c r="AE32" s="18"/>
      <c r="AF32" s="18"/>
      <c r="AG32" s="18" t="s">
        <v>857</v>
      </c>
      <c r="AH32" s="18"/>
    </row>
    <row r="33" spans="1:34">
      <c r="A33" t="s">
        <v>898</v>
      </c>
      <c r="B33" s="9" t="s">
        <v>35</v>
      </c>
      <c r="C33" s="19">
        <v>1E-3</v>
      </c>
      <c r="D33" s="31">
        <f>IF(Table5[[#This Row],[Mass (g)]]="","",Table5[[#This Row],[Mass (g)]]*VLOOKUP(Table5[[#This Row],[Nuclide]],Doedata,4)*37000000000)</f>
        <v>12.431999999999999</v>
      </c>
      <c r="E33" s="10" t="s">
        <v>30</v>
      </c>
      <c r="F33" s="10" t="s">
        <v>31</v>
      </c>
      <c r="G33" s="10">
        <v>30</v>
      </c>
      <c r="H33" s="10" t="s">
        <v>832</v>
      </c>
      <c r="I33" s="10"/>
      <c r="J33" s="27">
        <f>IF(Table5[[#This Row],[Activity (Bq)]]="","",Table5[[#This Row],[Activity (Bq)]]/37000000000)</f>
        <v>3.3599999999999998E-10</v>
      </c>
      <c r="AD33" s="30" t="s">
        <v>65</v>
      </c>
      <c r="AE33" s="18"/>
      <c r="AF33" s="18"/>
      <c r="AG33" s="18" t="s">
        <v>858</v>
      </c>
      <c r="AH33" s="18"/>
    </row>
    <row r="34" spans="1:34">
      <c r="A34" t="s">
        <v>899</v>
      </c>
      <c r="B34" s="9" t="s">
        <v>35</v>
      </c>
      <c r="C34" s="19">
        <v>1E-3</v>
      </c>
      <c r="D34" s="31">
        <f>IF(Table5[[#This Row],[Mass (g)]]="","",Table5[[#This Row],[Mass (g)]]*VLOOKUP(Table5[[#This Row],[Nuclide]],Doedata,4)*37000000000)</f>
        <v>12.431999999999999</v>
      </c>
      <c r="E34" s="10" t="s">
        <v>30</v>
      </c>
      <c r="F34" s="10" t="s">
        <v>31</v>
      </c>
      <c r="G34" s="10">
        <v>30</v>
      </c>
      <c r="H34" s="10" t="s">
        <v>832</v>
      </c>
      <c r="I34" s="10"/>
      <c r="J34" s="27">
        <f>IF(Table5[[#This Row],[Activity (Bq)]]="","",Table5[[#This Row],[Activity (Bq)]]/37000000000)</f>
        <v>3.3599999999999998E-10</v>
      </c>
      <c r="AD34" s="30" t="s">
        <v>66</v>
      </c>
      <c r="AE34" s="18"/>
      <c r="AF34" s="18"/>
      <c r="AG34" s="18" t="s">
        <v>859</v>
      </c>
      <c r="AH34" s="18"/>
    </row>
    <row r="35" spans="1:34">
      <c r="A35" t="s">
        <v>900</v>
      </c>
      <c r="B35" s="9" t="s">
        <v>35</v>
      </c>
      <c r="C35" s="19">
        <v>1E-3</v>
      </c>
      <c r="D35" s="31">
        <f>IF(Table5[[#This Row],[Mass (g)]]="","",Table5[[#This Row],[Mass (g)]]*VLOOKUP(Table5[[#This Row],[Nuclide]],Doedata,4)*37000000000)</f>
        <v>12.431999999999999</v>
      </c>
      <c r="E35" s="10" t="s">
        <v>30</v>
      </c>
      <c r="F35" s="10" t="s">
        <v>31</v>
      </c>
      <c r="G35" s="10">
        <v>30</v>
      </c>
      <c r="H35" s="10" t="s">
        <v>832</v>
      </c>
      <c r="I35" s="10"/>
      <c r="J35" s="27">
        <f>IF(Table5[[#This Row],[Activity (Bq)]]="","",Table5[[#This Row],[Activity (Bq)]]/37000000000)</f>
        <v>3.3599999999999998E-10</v>
      </c>
      <c r="AD35" s="30" t="s">
        <v>67</v>
      </c>
      <c r="AE35" s="18"/>
      <c r="AF35" s="18"/>
      <c r="AG35" s="18" t="s">
        <v>860</v>
      </c>
      <c r="AH35" s="18"/>
    </row>
    <row r="36" spans="1:34">
      <c r="A36" t="s">
        <v>901</v>
      </c>
      <c r="B36" s="9" t="s">
        <v>35</v>
      </c>
      <c r="C36" s="19">
        <v>1E-3</v>
      </c>
      <c r="D36" s="31">
        <f>IF(Table5[[#This Row],[Mass (g)]]="","",Table5[[#This Row],[Mass (g)]]*VLOOKUP(Table5[[#This Row],[Nuclide]],Doedata,4)*37000000000)</f>
        <v>12.431999999999999</v>
      </c>
      <c r="E36" s="10" t="s">
        <v>30</v>
      </c>
      <c r="F36" s="10" t="s">
        <v>31</v>
      </c>
      <c r="G36" s="10">
        <v>30</v>
      </c>
      <c r="H36" s="10" t="s">
        <v>832</v>
      </c>
      <c r="I36" s="10"/>
      <c r="J36" s="27">
        <f>IF(Table5[[#This Row],[Activity (Bq)]]="","",Table5[[#This Row],[Activity (Bq)]]/37000000000)</f>
        <v>3.3599999999999998E-10</v>
      </c>
      <c r="AD36" s="30" t="s">
        <v>68</v>
      </c>
      <c r="AE36" s="18"/>
      <c r="AF36" s="18"/>
      <c r="AG36" s="18" t="s">
        <v>861</v>
      </c>
      <c r="AH36" s="18"/>
    </row>
    <row r="37" spans="1:34">
      <c r="A37" t="s">
        <v>902</v>
      </c>
      <c r="B37" s="9" t="s">
        <v>35</v>
      </c>
      <c r="C37" s="19">
        <v>1E-3</v>
      </c>
      <c r="D37" s="31">
        <f>IF(Table5[[#This Row],[Mass (g)]]="","",Table5[[#This Row],[Mass (g)]]*VLOOKUP(Table5[[#This Row],[Nuclide]],Doedata,4)*37000000000)</f>
        <v>12.431999999999999</v>
      </c>
      <c r="E37" s="10" t="s">
        <v>30</v>
      </c>
      <c r="F37" s="10" t="s">
        <v>31</v>
      </c>
      <c r="G37" s="10">
        <v>30</v>
      </c>
      <c r="H37" s="10" t="s">
        <v>832</v>
      </c>
      <c r="I37" s="10"/>
      <c r="J37" s="27">
        <f>IF(Table5[[#This Row],[Activity (Bq)]]="","",Table5[[#This Row],[Activity (Bq)]]/37000000000)</f>
        <v>3.3599999999999998E-10</v>
      </c>
      <c r="AD37" s="30" t="s">
        <v>69</v>
      </c>
      <c r="AE37" s="18"/>
      <c r="AF37" s="18"/>
      <c r="AG37" s="18" t="s">
        <v>862</v>
      </c>
      <c r="AH37" s="18"/>
    </row>
    <row r="38" spans="1:34">
      <c r="A38" t="s">
        <v>903</v>
      </c>
      <c r="B38" s="9" t="s">
        <v>35</v>
      </c>
      <c r="C38" s="19">
        <v>1E-3</v>
      </c>
      <c r="D38" s="31">
        <f>IF(Table5[[#This Row],[Mass (g)]]="","",Table5[[#This Row],[Mass (g)]]*VLOOKUP(Table5[[#This Row],[Nuclide]],Doedata,4)*37000000000)</f>
        <v>12.431999999999999</v>
      </c>
      <c r="E38" s="10" t="s">
        <v>30</v>
      </c>
      <c r="F38" s="10" t="s">
        <v>31</v>
      </c>
      <c r="G38" s="10">
        <v>30</v>
      </c>
      <c r="H38" s="10" t="s">
        <v>832</v>
      </c>
      <c r="I38" s="10"/>
      <c r="J38" s="27">
        <f>IF(Table5[[#This Row],[Activity (Bq)]]="","",Table5[[#This Row],[Activity (Bq)]]/37000000000)</f>
        <v>3.3599999999999998E-10</v>
      </c>
      <c r="AD38" s="30" t="s">
        <v>70</v>
      </c>
      <c r="AE38" s="18"/>
      <c r="AF38" s="18"/>
      <c r="AG38" s="18" t="s">
        <v>863</v>
      </c>
      <c r="AH38" s="18"/>
    </row>
    <row r="39" spans="1:34">
      <c r="A39" t="s">
        <v>904</v>
      </c>
      <c r="B39" s="9" t="s">
        <v>35</v>
      </c>
      <c r="C39" s="19">
        <v>1E-3</v>
      </c>
      <c r="D39" s="31">
        <f>IF(Table5[[#This Row],[Mass (g)]]="","",Table5[[#This Row],[Mass (g)]]*VLOOKUP(Table5[[#This Row],[Nuclide]],Doedata,4)*37000000000)</f>
        <v>12.431999999999999</v>
      </c>
      <c r="E39" s="10" t="s">
        <v>30</v>
      </c>
      <c r="F39" s="10" t="s">
        <v>31</v>
      </c>
      <c r="G39" s="10">
        <v>30</v>
      </c>
      <c r="H39" s="10" t="s">
        <v>832</v>
      </c>
      <c r="I39" s="10"/>
      <c r="J39" s="27">
        <f>IF(Table5[[#This Row],[Activity (Bq)]]="","",Table5[[#This Row],[Activity (Bq)]]/37000000000)</f>
        <v>3.3599999999999998E-10</v>
      </c>
      <c r="AD39" s="30" t="s">
        <v>71</v>
      </c>
      <c r="AE39" s="18"/>
      <c r="AF39" s="18"/>
      <c r="AG39" s="18" t="s">
        <v>829</v>
      </c>
      <c r="AH39" s="18"/>
    </row>
    <row r="40" spans="1:34">
      <c r="A40" t="s">
        <v>905</v>
      </c>
      <c r="B40" s="9" t="s">
        <v>35</v>
      </c>
      <c r="C40" s="19">
        <v>1E-3</v>
      </c>
      <c r="D40" s="31">
        <f>IF(Table5[[#This Row],[Mass (g)]]="","",Table5[[#This Row],[Mass (g)]]*VLOOKUP(Table5[[#This Row],[Nuclide]],Doedata,4)*37000000000)</f>
        <v>12.431999999999999</v>
      </c>
      <c r="E40" s="10" t="s">
        <v>30</v>
      </c>
      <c r="F40" s="10" t="s">
        <v>31</v>
      </c>
      <c r="G40" s="10">
        <v>30</v>
      </c>
      <c r="H40" s="10" t="s">
        <v>832</v>
      </c>
      <c r="I40" s="10"/>
      <c r="J40" s="27">
        <f>IF(Table5[[#This Row],[Activity (Bq)]]="","",Table5[[#This Row],[Activity (Bq)]]/37000000000)</f>
        <v>3.3599999999999998E-10</v>
      </c>
      <c r="AD40" s="30" t="s">
        <v>72</v>
      </c>
      <c r="AE40" s="18"/>
      <c r="AF40" s="18"/>
      <c r="AG40" s="18" t="s">
        <v>830</v>
      </c>
      <c r="AH40" s="18"/>
    </row>
    <row r="41" spans="1:34">
      <c r="A41" t="s">
        <v>906</v>
      </c>
      <c r="B41" s="9" t="s">
        <v>35</v>
      </c>
      <c r="C41" s="19">
        <v>1E-3</v>
      </c>
      <c r="D41" s="31">
        <f>IF(Table5[[#This Row],[Mass (g)]]="","",Table5[[#This Row],[Mass (g)]]*VLOOKUP(Table5[[#This Row],[Nuclide]],Doedata,4)*37000000000)</f>
        <v>12.431999999999999</v>
      </c>
      <c r="E41" s="10" t="s">
        <v>30</v>
      </c>
      <c r="F41" s="10" t="s">
        <v>31</v>
      </c>
      <c r="G41" s="10">
        <v>30</v>
      </c>
      <c r="H41" s="10" t="s">
        <v>832</v>
      </c>
      <c r="I41" s="10"/>
      <c r="J41" s="27">
        <f>IF(Table5[[#This Row],[Activity (Bq)]]="","",Table5[[#This Row],[Activity (Bq)]]/37000000000)</f>
        <v>3.3599999999999998E-10</v>
      </c>
      <c r="AD41" s="30" t="s">
        <v>51</v>
      </c>
      <c r="AE41" s="18"/>
      <c r="AF41" s="18"/>
      <c r="AG41" s="18" t="s">
        <v>831</v>
      </c>
      <c r="AH41" s="18"/>
    </row>
    <row r="42" spans="1:34">
      <c r="A42" t="s">
        <v>907</v>
      </c>
      <c r="B42" s="9" t="s">
        <v>35</v>
      </c>
      <c r="C42" s="19">
        <v>1E-3</v>
      </c>
      <c r="D42" s="31">
        <f>IF(Table5[[#This Row],[Mass (g)]]="","",Table5[[#This Row],[Mass (g)]]*VLOOKUP(Table5[[#This Row],[Nuclide]],Doedata,4)*37000000000)</f>
        <v>12.431999999999999</v>
      </c>
      <c r="E42" s="10" t="s">
        <v>30</v>
      </c>
      <c r="F42" s="10" t="s">
        <v>31</v>
      </c>
      <c r="G42" s="10">
        <v>30</v>
      </c>
      <c r="H42" s="10" t="s">
        <v>832</v>
      </c>
      <c r="I42" s="10"/>
      <c r="J42" s="27">
        <f>IF(Table5[[#This Row],[Activity (Bq)]]="","",Table5[[#This Row],[Activity (Bq)]]/37000000000)</f>
        <v>3.3599999999999998E-10</v>
      </c>
      <c r="AD42" s="30" t="s">
        <v>73</v>
      </c>
      <c r="AE42" s="18"/>
      <c r="AF42" s="18"/>
      <c r="AG42" s="18" t="s">
        <v>832</v>
      </c>
      <c r="AH42" s="18"/>
    </row>
    <row r="43" spans="1:34">
      <c r="A43" t="s">
        <v>908</v>
      </c>
      <c r="B43" s="9" t="s">
        <v>35</v>
      </c>
      <c r="C43" s="19">
        <v>1E-3</v>
      </c>
      <c r="D43" s="31">
        <f>IF(Table5[[#This Row],[Mass (g)]]="","",Table5[[#This Row],[Mass (g)]]*VLOOKUP(Table5[[#This Row],[Nuclide]],Doedata,4)*37000000000)</f>
        <v>12.431999999999999</v>
      </c>
      <c r="E43" s="10" t="s">
        <v>30</v>
      </c>
      <c r="F43" s="10" t="s">
        <v>31</v>
      </c>
      <c r="G43" s="10">
        <v>30</v>
      </c>
      <c r="H43" s="10" t="s">
        <v>832</v>
      </c>
      <c r="I43" s="10"/>
      <c r="J43" s="27">
        <f>IF(Table5[[#This Row],[Activity (Bq)]]="","",Table5[[#This Row],[Activity (Bq)]]/37000000000)</f>
        <v>3.3599999999999998E-10</v>
      </c>
      <c r="AD43" s="30" t="s">
        <v>74</v>
      </c>
      <c r="AE43" s="18"/>
      <c r="AF43" s="18"/>
      <c r="AG43" s="18" t="s">
        <v>833</v>
      </c>
      <c r="AH43" s="18"/>
    </row>
    <row r="44" spans="1:34">
      <c r="A44" t="s">
        <v>909</v>
      </c>
      <c r="B44" s="9" t="s">
        <v>35</v>
      </c>
      <c r="C44" s="19">
        <v>1E-3</v>
      </c>
      <c r="D44" s="31">
        <f>IF(Table5[[#This Row],[Mass (g)]]="","",Table5[[#This Row],[Mass (g)]]*VLOOKUP(Table5[[#This Row],[Nuclide]],Doedata,4)*37000000000)</f>
        <v>12.431999999999999</v>
      </c>
      <c r="E44" s="10" t="s">
        <v>30</v>
      </c>
      <c r="F44" s="10" t="s">
        <v>31</v>
      </c>
      <c r="G44" s="10">
        <v>30</v>
      </c>
      <c r="H44" s="10" t="s">
        <v>832</v>
      </c>
      <c r="I44" s="10"/>
      <c r="J44" s="27">
        <f>IF(Table5[[#This Row],[Activity (Bq)]]="","",Table5[[#This Row],[Activity (Bq)]]/37000000000)</f>
        <v>3.3599999999999998E-10</v>
      </c>
      <c r="AD44" s="30" t="s">
        <v>75</v>
      </c>
      <c r="AE44" s="18"/>
      <c r="AF44" s="18"/>
      <c r="AG44" s="18" t="s">
        <v>834</v>
      </c>
      <c r="AH44" s="18"/>
    </row>
    <row r="45" spans="1:34">
      <c r="A45" t="s">
        <v>910</v>
      </c>
      <c r="B45" s="9" t="s">
        <v>35</v>
      </c>
      <c r="C45" s="19">
        <v>1E-3</v>
      </c>
      <c r="D45" s="31">
        <f>IF(Table5[[#This Row],[Mass (g)]]="","",Table5[[#This Row],[Mass (g)]]*VLOOKUP(Table5[[#This Row],[Nuclide]],Doedata,4)*37000000000)</f>
        <v>12.431999999999999</v>
      </c>
      <c r="E45" s="10" t="s">
        <v>30</v>
      </c>
      <c r="F45" s="10" t="s">
        <v>31</v>
      </c>
      <c r="G45" s="10">
        <v>30</v>
      </c>
      <c r="H45" s="10" t="s">
        <v>832</v>
      </c>
      <c r="I45" s="10"/>
      <c r="J45" s="27">
        <f>IF(Table5[[#This Row],[Activity (Bq)]]="","",Table5[[#This Row],[Activity (Bq)]]/37000000000)</f>
        <v>3.3599999999999998E-10</v>
      </c>
      <c r="AD45" s="30" t="s">
        <v>76</v>
      </c>
      <c r="AE45" s="18"/>
      <c r="AF45" s="18"/>
      <c r="AG45" s="18" t="s">
        <v>835</v>
      </c>
      <c r="AH45" s="18"/>
    </row>
    <row r="46" spans="1:34">
      <c r="A46" t="s">
        <v>911</v>
      </c>
      <c r="B46" s="9" t="s">
        <v>35</v>
      </c>
      <c r="C46" s="19">
        <v>1E-3</v>
      </c>
      <c r="D46" s="31">
        <f>IF(Table5[[#This Row],[Mass (g)]]="","",Table5[[#This Row],[Mass (g)]]*VLOOKUP(Table5[[#This Row],[Nuclide]],Doedata,4)*37000000000)</f>
        <v>12.431999999999999</v>
      </c>
      <c r="E46" s="10" t="s">
        <v>30</v>
      </c>
      <c r="F46" s="10" t="s">
        <v>31</v>
      </c>
      <c r="G46" s="10">
        <v>30</v>
      </c>
      <c r="H46" s="10" t="s">
        <v>832</v>
      </c>
      <c r="I46" s="10"/>
      <c r="J46" s="27">
        <f>IF(Table5[[#This Row],[Activity (Bq)]]="","",Table5[[#This Row],[Activity (Bq)]]/37000000000)</f>
        <v>3.3599999999999998E-10</v>
      </c>
      <c r="AD46" s="30" t="s">
        <v>77</v>
      </c>
      <c r="AE46" s="18"/>
      <c r="AF46" s="18"/>
      <c r="AG46" s="18" t="s">
        <v>864</v>
      </c>
      <c r="AH46" s="18"/>
    </row>
    <row r="47" spans="1:34">
      <c r="A47" t="s">
        <v>912</v>
      </c>
      <c r="B47" s="9" t="s">
        <v>35</v>
      </c>
      <c r="C47" s="19">
        <v>1E-3</v>
      </c>
      <c r="D47" s="31">
        <f>IF(Table5[[#This Row],[Mass (g)]]="","",Table5[[#This Row],[Mass (g)]]*VLOOKUP(Table5[[#This Row],[Nuclide]],Doedata,4)*37000000000)</f>
        <v>12.431999999999999</v>
      </c>
      <c r="E47" s="10" t="s">
        <v>30</v>
      </c>
      <c r="F47" s="10" t="s">
        <v>31</v>
      </c>
      <c r="G47" s="10">
        <v>30</v>
      </c>
      <c r="H47" s="10" t="s">
        <v>832</v>
      </c>
      <c r="I47" s="10"/>
      <c r="J47" s="27">
        <f>IF(Table5[[#This Row],[Activity (Bq)]]="","",Table5[[#This Row],[Activity (Bq)]]/37000000000)</f>
        <v>3.3599999999999998E-10</v>
      </c>
      <c r="AD47" s="30" t="s">
        <v>78</v>
      </c>
      <c r="AE47" s="18"/>
      <c r="AF47" s="18"/>
      <c r="AG47" s="18" t="s">
        <v>865</v>
      </c>
      <c r="AH47" s="18"/>
    </row>
    <row r="48" spans="1:34">
      <c r="A48" t="s">
        <v>913</v>
      </c>
      <c r="B48" s="9" t="s">
        <v>35</v>
      </c>
      <c r="C48" s="19">
        <v>1E-3</v>
      </c>
      <c r="D48" s="31">
        <f>IF(Table5[[#This Row],[Mass (g)]]="","",Table5[[#This Row],[Mass (g)]]*VLOOKUP(Table5[[#This Row],[Nuclide]],Doedata,4)*37000000000)</f>
        <v>12.431999999999999</v>
      </c>
      <c r="E48" s="10" t="s">
        <v>30</v>
      </c>
      <c r="F48" s="10" t="s">
        <v>31</v>
      </c>
      <c r="G48" s="10">
        <v>30</v>
      </c>
      <c r="H48" s="10" t="s">
        <v>832</v>
      </c>
      <c r="I48" s="10"/>
      <c r="J48" s="27">
        <f>IF(Table5[[#This Row],[Activity (Bq)]]="","",Table5[[#This Row],[Activity (Bq)]]/37000000000)</f>
        <v>3.3599999999999998E-10</v>
      </c>
      <c r="AD48" s="30" t="s">
        <v>79</v>
      </c>
      <c r="AE48" s="18"/>
      <c r="AF48" s="18"/>
      <c r="AG48" s="18" t="s">
        <v>866</v>
      </c>
      <c r="AH48" s="18"/>
    </row>
    <row r="49" spans="1:34">
      <c r="A49" t="s">
        <v>914</v>
      </c>
      <c r="B49" s="9" t="s">
        <v>35</v>
      </c>
      <c r="C49" s="19">
        <v>1E-3</v>
      </c>
      <c r="D49" s="31">
        <f>IF(Table5[[#This Row],[Mass (g)]]="","",Table5[[#This Row],[Mass (g)]]*VLOOKUP(Table5[[#This Row],[Nuclide]],Doedata,4)*37000000000)</f>
        <v>12.431999999999999</v>
      </c>
      <c r="E49" s="10" t="s">
        <v>30</v>
      </c>
      <c r="F49" s="10" t="s">
        <v>31</v>
      </c>
      <c r="G49" s="10">
        <v>30</v>
      </c>
      <c r="H49" s="10" t="s">
        <v>832</v>
      </c>
      <c r="I49" s="10"/>
      <c r="J49" s="27">
        <f>IF(Table5[[#This Row],[Activity (Bq)]]="","",Table5[[#This Row],[Activity (Bq)]]/37000000000)</f>
        <v>3.3599999999999998E-10</v>
      </c>
      <c r="AD49" s="30" t="s">
        <v>80</v>
      </c>
      <c r="AE49" s="18"/>
      <c r="AF49" s="18"/>
      <c r="AG49" s="18" t="s">
        <v>836</v>
      </c>
      <c r="AH49" s="18"/>
    </row>
    <row r="50" spans="1:34">
      <c r="A50" t="s">
        <v>915</v>
      </c>
      <c r="B50" s="9" t="s">
        <v>35</v>
      </c>
      <c r="C50" s="19">
        <v>1E-3</v>
      </c>
      <c r="D50" s="31">
        <f>IF(Table5[[#This Row],[Mass (g)]]="","",Table5[[#This Row],[Mass (g)]]*VLOOKUP(Table5[[#This Row],[Nuclide]],Doedata,4)*37000000000)</f>
        <v>12.431999999999999</v>
      </c>
      <c r="E50" s="10" t="s">
        <v>30</v>
      </c>
      <c r="F50" s="10" t="s">
        <v>31</v>
      </c>
      <c r="G50" s="10">
        <v>30</v>
      </c>
      <c r="H50" s="10" t="s">
        <v>832</v>
      </c>
      <c r="I50" s="10"/>
      <c r="J50" s="27">
        <f>IF(Table5[[#This Row],[Activity (Bq)]]="","",Table5[[#This Row],[Activity (Bq)]]/37000000000)</f>
        <v>3.3599999999999998E-10</v>
      </c>
      <c r="AD50" s="30" t="s">
        <v>81</v>
      </c>
      <c r="AE50" s="18"/>
      <c r="AF50" s="18"/>
      <c r="AG50" s="18" t="s">
        <v>867</v>
      </c>
      <c r="AH50" s="18"/>
    </row>
    <row r="51" spans="1:34">
      <c r="A51" t="s">
        <v>916</v>
      </c>
      <c r="B51" s="9" t="s">
        <v>35</v>
      </c>
      <c r="C51" s="19">
        <v>1E-3</v>
      </c>
      <c r="D51" s="31">
        <f>IF(Table5[[#This Row],[Mass (g)]]="","",Table5[[#This Row],[Mass (g)]]*VLOOKUP(Table5[[#This Row],[Nuclide]],Doedata,4)*37000000000)</f>
        <v>12.431999999999999</v>
      </c>
      <c r="E51" s="10" t="s">
        <v>30</v>
      </c>
      <c r="F51" s="10" t="s">
        <v>31</v>
      </c>
      <c r="G51" s="10">
        <v>30</v>
      </c>
      <c r="H51" s="10" t="s">
        <v>832</v>
      </c>
      <c r="I51" s="10"/>
      <c r="J51" s="27">
        <f>IF(Table5[[#This Row],[Activity (Bq)]]="","",Table5[[#This Row],[Activity (Bq)]]/37000000000)</f>
        <v>3.3599999999999998E-10</v>
      </c>
      <c r="AD51" s="30" t="s">
        <v>82</v>
      </c>
      <c r="AE51" s="18"/>
      <c r="AF51" s="18"/>
      <c r="AG51" s="18" t="s">
        <v>868</v>
      </c>
      <c r="AH51" s="18"/>
    </row>
    <row r="52" spans="1:34">
      <c r="A52"/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1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1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1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1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1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1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1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1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1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1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1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1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JADAVIS</cp:lastModifiedBy>
  <cp:lastPrinted>2010-11-18T22:52:38Z</cp:lastPrinted>
  <dcterms:created xsi:type="dcterms:W3CDTF">2010-11-12T20:51:00Z</dcterms:created>
  <dcterms:modified xsi:type="dcterms:W3CDTF">2011-05-20T19:09:41Z</dcterms:modified>
</cp:coreProperties>
</file>