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<sst xmlns="http://schemas.openxmlformats.org/spreadsheetml/2006/main" count="3259" uniqueCount="889">
  <si>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</si>
  <si>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</si>
  <si>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</si>
  <si>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</si>
  <si>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</si>
  <si>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</si>
  <si>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</si>
  <si>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</si>
  <si>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</si>
  <si>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</si>
  <si>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</si>
  <si>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</si>
  <si>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</si>
  <si>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</si>
  <si>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</si>
  <si>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</si>
  <si>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</si>
  <si>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</si>
  <si>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</si>
  <si>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</si>
  <si>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</si>
  <si>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</si>
  <si>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</si>
  <si>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</si>
  <si>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</si>
  <si>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</si>
  <si>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</si>
  <si>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</si>
  <si>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</si>
  <si>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</si>
  <si>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</si>
  <si>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</si>
  <si>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</si>
  <si>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</si>
  <si>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</si>
  <si>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</si>
  <si>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</si>
  <si>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</si>
  <si>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</si>
  <si>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</si>
  <si>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</si>
  <si>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</si>
  <si>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</si>
  <si>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</si>
  <si>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</si>
  <si>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</si>
  <si>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</si>
  <si>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</si>
  <si>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</si>
  <si>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</si>
  <si>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</si>
  <si>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</si>
  <si>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</si>
  <si>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</si>
  <si>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</si>
  <si>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</si>
  <si>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</si>
  <si>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</si>
  <si>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</si>
  <si>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</si>
  <si>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</si>
  <si>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</si>
  <si>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</si>
  <si>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</si>
  <si>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</si>
  <si>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</si>
  <si>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</si>
  <si>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</si>
  <si>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</si>
  <si>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</si>
  <si>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</si>
  <si>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</si>
  <si>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</si>
  <si>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</si>
  <si>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</si>
  <si>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</si>
  <si>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</si>
  <si>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</si>
  <si>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</si>
  <si>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</si>
  <si>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</si>
  <si>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</si>
  <si>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</si>
  <si>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</si>
  <si>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</si>
  <si>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</si>
  <si>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</si>
  <si>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</si>
  <si>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</si>
  <si>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</si>
  <si>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</si>
  <si>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</si>
  <si>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</si>
  <si>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</si>
  <si>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</si>
  <si>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</si>
  <si>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</si>
  <si>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</si>
  <si>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</si>
  <si>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</si>
  <si>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</si>
  <si>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</si>
  <si>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</si>
  <si>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</si>
  <si>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</si>
  <si>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</si>
  <si>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</si>
  <si>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</si>
  <si>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</si>
  <si>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</si>
  <si>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</si>
  <si>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</si>
  <si>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</si>
  <si>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</si>
  <si>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</si>
  <si>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</si>
  <si>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</si>
  <si>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</si>
  <si>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</si>
  <si>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</si>
  <si>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</si>
  <si>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</si>
  <si>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</si>
  <si>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</si>
  <si>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</si>
  <si>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</si>
  <si>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</si>
  <si>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</si>
  <si>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</si>
  <si>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</si>
  <si>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</si>
  <si>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</si>
  <si>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</si>
  <si>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</si>
  <si>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</si>
  <si>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</si>
  <si>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</si>
  <si>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</si>
  <si>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</si>
  <si>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</si>
  <si>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</si>
  <si>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</si>
  <si>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</si>
  <si>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</si>
  <si>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</si>
  <si>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</si>
  <si>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</si>
  <si>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</si>
  <si>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</si>
  <si>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</si>
  <si>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</si>
  <si>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</si>
  <si>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</si>
  <si>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</si>
  <si>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</si>
  <si>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</si>
  <si>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</si>
  <si>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</si>
  <si>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</si>
  <si>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</si>
  <si>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</si>
  <si>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</si>
  <si>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</si>
  <si>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</si>
  <si>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</si>
  <si>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</si>
  <si>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</si>
  <si>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</si>
  <si>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</si>
  <si>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</si>
  <si>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</si>
  <si>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</si>
  <si>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</si>
  <si>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</si>
  <si>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</si>
  <si>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</si>
  <si>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</si>
  <si>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</si>
  <si>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</si>
  <si>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</si>
  <si>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</si>
  <si>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</si>
  <si>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</si>
  <si>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</si>
  <si>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</si>
  <si>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</si>
  <si>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</si>
  <si>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</si>
  <si>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</si>
  <si>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</si>
  <si>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</si>
  <si>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</si>
  <si>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</si>
  <si>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</si>
  <si>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</si>
  <si>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</si>
  <si>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</si>
  <si>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</si>
  <si>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</si>
  <si>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</si>
  <si>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</si>
  <si>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</si>
  <si>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</si>
  <si>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</si>
  <si>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</si>
  <si>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</si>
  <si>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</si>
  <si>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</si>
  <si>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</si>
  <si>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</si>
  <si>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</si>
  <si>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</si>
  <si>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</si>
  <si>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</si>
  <si>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</si>
  <si>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</si>
  <si>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</si>
  <si>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</si>
  <si>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</si>
  <si>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</si>
  <si>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</si>
  <si>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</si>
  <si>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</si>
  <si>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</si>
  <si>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</si>
  <si>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</si>
  <si>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</si>
  <si>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</si>
  <si>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</si>
  <si>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</si>
  <si>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</si>
  <si>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</si>
  <si>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</si>
  <si>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</si>
  <si>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</si>
  <si>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</si>
  <si>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</si>
  <si>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</si>
  <si>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</si>
  <si>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</si>
  <si>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</si>
  <si>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</si>
  <si>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</si>
  <si>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</si>
  <si>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</si>
  <si>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</si>
  <si>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</si>
  <si>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</si>
  <si>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</si>
  <si>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</si>
  <si>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</si>
  <si>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</si>
  <si>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</si>
  <si>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</si>
  <si>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</si>
  <si>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</si>
  <si>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</si>
  <si>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</si>
  <si>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</si>
  <si>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</si>
  <si>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</si>
  <si>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</si>
  <si>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</si>
  <si>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</si>
  <si>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</si>
  <si>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</si>
  <si>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</si>
  <si>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</si>
  <si>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</si>
  <si>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</si>
  <si>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</si>
  <si>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</si>
  <si>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</si>
  <si>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</si>
  <si>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</si>
  <si>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</si>
  <si>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</si>
  <si>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</si>
  <si>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</si>
  <si>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</si>
  <si>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</si>
  <si>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</si>
  <si>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</si>
  <si>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</si>
  <si>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</si>
  <si>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</si>
  <si>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</si>
  <si>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</si>
  <si>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</si>
  <si>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</si>
  <si>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</si>
  <si>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</si>
  <si>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</si>
  <si>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</si>
  <si>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</si>
  <si>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</si>
  <si>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</si>
  <si>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</si>
  <si>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</si>
  <si>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</si>
  <si>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</si>
  <si>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</si>
  <si>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</si>
  <si>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</si>
  <si>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</si>
  <si>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</si>
  <si>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</si>
  <si>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</si>
  <si>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</si>
  <si>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</si>
  <si>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</si>
  <si>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</si>
  <si>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</si>
  <si>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</si>
  <si>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</si>
  <si>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</si>
  <si>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</si>
  <si>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</si>
  <si>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</si>
  <si>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</si>
  <si>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</si>
  <si>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</si>
  <si>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</si>
  <si>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</si>
  <si>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</si>
  <si>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</si>
  <si>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</si>
  <si>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</si>
  <si>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</si>
  <si>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</si>
  <si>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</si>
  <si>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</si>
  <si>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</si>
  <si>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</si>
  <si>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</si>
  <si>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</si>
  <si>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</si>
  <si>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</si>
  <si>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</si>
  <si>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</si>
  <si>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</si>
  <si>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</si>
  <si>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</si>
  <si>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</si>
  <si>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</si>
  <si>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</si>
  <si>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</si>
  <si>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</si>
  <si>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</si>
  <si>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</si>
  <si>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</si>
  <si>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</si>
  <si>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</si>
  <si>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</si>
  <si>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</si>
  <si>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</si>
  <si>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</si>
  <si>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</si>
  <si>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</si>
  <si>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</si>
  <si>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</si>
  <si>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</si>
  <si>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</si>
  <si>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</si>
  <si>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</si>
  <si>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</si>
  <si>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</si>
  <si>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</si>
  <si>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</si>
  <si>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</si>
  <si>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</si>
  <si>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</si>
  <si>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</si>
  <si>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</si>
  <si>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</si>
  <si>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</si>
  <si>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</si>
  <si>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</si>
  <si>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</si>
  <si>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</si>
  <si>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</si>
  <si>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</si>
  <si>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</si>
  <si>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</si>
  <si>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</si>
  <si>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</si>
  <si>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</si>
  <si>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</si>
  <si>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</si>
  <si>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</si>
  <si>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</si>
  <si>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</si>
  <si>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</si>
  <si>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</si>
  <si>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</si>
  <si>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</si>
  <si>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</si>
  <si>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</si>
  <si>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</si>
  <si>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</si>
  <si>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</si>
  <si>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</si>
  <si>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</si>
  <si>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</si>
  <si>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</si>
  <si>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</si>
  <si>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</si>
  <si>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</si>
  <si>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</si>
  <si>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</si>
  <si>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</si>
  <si>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</si>
  <si>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</si>
  <si>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</si>
  <si>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</si>
  <si>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</si>
  <si>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</si>
  <si>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</si>
  <si>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</si>
  <si>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</si>
  <si>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</si>
  <si>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</si>
  <si>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</si>
  <si>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</si>
  <si>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</si>
  <si>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</si>
  <si>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</si>
  <si>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</si>
  <si>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</si>
  <si>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</si>
  <si>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</si>
  <si>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</si>
  <si>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</si>
  <si>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</si>
  <si>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</si>
  <si>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</si>
  <si>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</si>
  <si>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</si>
  <si>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</si>
  <si>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</si>
  <si>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</si>
  <si>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</si>
  <si>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</si>
  <si>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</si>
  <si>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</si>
  <si>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</si>
  <si>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</si>
  <si>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</si>
  <si>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</si>
  <si>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</si>
  <si>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</si>
  <si>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</si>
  <si>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</si>
  <si>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</si>
  <si>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</si>
  <si>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</si>
  <si>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</si>
  <si>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</si>
  <si>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</si>
  <si>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</si>
  <si>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</si>
  <si>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</si>
  <si>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</si>
  <si>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</si>
  <si>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</si>
  <si>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</si>
  <si>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</si>
  <si>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</si>
  <si>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</si>
  <si>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</si>
  <si>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</si>
  <si>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</si>
  <si>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</si>
  <si>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</si>
  <si>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</si>
  <si>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</si>
  <si>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</si>
  <si>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</si>
  <si>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</si>
  <si>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</si>
  <si>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</si>
  <si>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</si>
  <si>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</si>
  <si>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</si>
  <si>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</si>
  <si>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</si>
  <si>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</si>
  <si>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</si>
  <si>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</si>
  <si>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</si>
  <si>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</si>
  <si>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</si>
  <si>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</si>
  <si>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</si>
  <si>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</si>
  <si>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</si>
  <si>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</si>
  <si>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</si>
  <si>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</si>
  <si>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</si>
  <si>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</si>
  <si>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</si>
  <si>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</si>
  <si>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</si>
  <si>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</si>
  <si>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</si>
  <si>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</si>
  <si>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</si>
  <si>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</si>
  <si>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</si>
  <si>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</si>
  <si>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</si>
  <si>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</si>
  <si>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</si>
  <si>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</si>
  <si>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</si>
  <si>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</si>
  <si>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</si>
  <si>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</si>
  <si>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</si>
  <si>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</si>
  <si>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</si>
  <si>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</si>
  <si>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</si>
  <si>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</si>
  <si>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</si>
  <si>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</si>
  <si>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</si>
  <si>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</si>
  <si>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</si>
  <si>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</si>
  <si>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</si>
  <si>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</si>
  <si>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</si>
  <si>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</si>
  <si>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</si>
  <si>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</si>
  <si>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</si>
  <si>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</si>
  <si>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</si>
  <si>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</si>
  <si>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</si>
  <si>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</si>
  <si>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</si>
  <si>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</si>
  <si>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</si>
  <si>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</si>
  <si>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</si>
  <si>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</si>
  <si>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</si>
  <si>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</si>
  <si>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</si>
  <si>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</si>
  <si>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</si>
  <si>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</si>
  <si>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</si>
  <si>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</si>
  <si>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</si>
  <si>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</si>
  <si>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</si>
  <si>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</si>
  <si>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</si>
  <si>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</si>
  <si>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</si>
  <si>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</si>
  <si>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</si>
  <si>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</si>
  <si>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</si>
  <si>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</si>
  <si>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</si>
  <si>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</si>
  <si>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</si>
  <si>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</si>
  <si>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</si>
  <si>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</si>
  <si>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</si>
  <si>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</si>
  <si>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</si>
  <si>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</si>
  <si>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</si>
  <si>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</si>
  <si>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</si>
  <si>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</si>
  <si>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</si>
  <si>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</si>
  <si>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</si>
  <si>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</si>
  <si>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</si>
  <si>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</si>
  <si>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</si>
  <si>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</si>
  <si>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</si>
  <si>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</si>
  <si>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</si>
  <si>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</si>
  <si>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</si>
  <si>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</si>
  <si>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</si>
  <si>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</si>
  <si>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</si>
  <si>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</si>
  <si>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</si>
  <si>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</si>
  <si>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</si>
  <si>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</si>
  <si>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</si>
  <si>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</si>
  <si>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</si>
  <si>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</si>
  <si>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</si>
  <si>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</si>
  <si>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</si>
  <si>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</si>
  <si>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</si>
  <si>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</si>
  <si>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</si>
  <si>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</si>
  <si>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</si>
  <si>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</si>
  <si>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</si>
  <si>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</si>
  <si>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</si>
  <si>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</si>
  <si>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</si>
  <si>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</si>
  <si>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</si>
  <si>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</si>
  <si>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</si>
  <si>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</si>
  <si>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</si>
  <si>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</si>
  <si>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</si>
  <si>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</si>
  <si>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</si>
  <si>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</si>
  <si>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</si>
  <si>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</si>
  <si>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</si>
  <si>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</si>
  <si>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</si>
  <si>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</si>
  <si>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</si>
  <si>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</si>
  <si>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</si>
  <si>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</si>
  <si>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</si>
  <si>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</si>
  <si>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</si>
  <si>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</si>
  <si>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</si>
  <si>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</si>
  <si>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</si>
  <si>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</si>
  <si>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</si>
  <si>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</si>
  <si>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</si>
  <si>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</si>
  <si>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</si>
  <si>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</si>
  <si>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</si>
  <si>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</si>
  <si>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</si>
  <si>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</si>
  <si>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</si>
  <si>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</si>
  <si>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</si>
  <si>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</si>
  <si>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</si>
  <si>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</si>
  <si>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</si>
  <si>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</si>
  <si>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</si>
  <si>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</si>
  <si>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</si>
  <si>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</si>
  <si>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</si>
  <si>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</si>
  <si>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</si>
  <si>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</si>
  <si>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</si>
  <si>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</si>
  <si>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</si>
  <si>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</si>
  <si>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</si>
  <si>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</si>
  <si>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</si>
  <si>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</si>
  <si>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</si>
  <si>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</si>
  <si>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</si>
  <si>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</si>
  <si>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</si>
  <si>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</si>
  <si>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</si>
  <si>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</si>
  <si>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</si>
  <si>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</si>
  <si>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</si>
  <si>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</si>
  <si>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</si>
  <si>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</si>
  <si>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</si>
  <si>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</si>
  <si>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</si>
  <si>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</si>
  <si>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</si>
  <si>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</si>
  <si>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</si>
  <si>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</si>
  <si>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</si>
  <si>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</si>
  <si>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</si>
  <si>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</si>
  <si>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</si>
  <si>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</si>
  <si>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</si>
  <si>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</si>
  <si>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</si>
  <si>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</si>
  <si>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</si>
  <si>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</si>
  <si>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</si>
  <si>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</si>
  <si>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</si>
  <si>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</si>
  <si>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</si>
  <si>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</si>
  <si>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</si>
  <si>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</si>
  <si>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</si>
  <si>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</si>
  <si>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</si>
  <si>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</si>
  <si>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</si>
  <si>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</si>
  <si>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</si>
  <si>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</si>
  <si>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</si>
  <si>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</si>
  <si>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</si>
  <si>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</si>
  <si>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</si>
  <si>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</si>
  <si>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</si>
  <si>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</si>
  <si>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</si>
  <si>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</si>
  <si>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</si>
  <si>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</si>
  <si>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</si>
  <si>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</si>
  <si>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</si>
  <si>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</si>
  <si>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</si>
  <si>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</si>
  <si>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</si>
  <si>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</si>
  <si>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</si>
  <si>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</si>
  <si>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</si>
  <si>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</si>
  <si>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</si>
  <si>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</si>
  <si>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</si>
  <si>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</si>
  <si>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</si>
  <si>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</si>
  <si>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</si>
  <si>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</si>
  <si>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</si>
  <si>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</si>
  <si>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</si>
  <si>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</si>
  <si>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</si>
  <si>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</si>
  <si>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</si>
  <si>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</si>
  <si>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</si>
  <si>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</si>
  <si>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</si>
  <si>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</si>
  <si>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</si>
  <si>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</si>
  <si>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</si>
  <si>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</si>
  <si>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</si>
  <si>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</si>
  <si>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</si>
  <si>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</si>
  <si>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</si>
  <si>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</si>
  <si>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</si>
  <si>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</si>
  <si>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</si>
  <si>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</si>
  <si>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</si>
  <si>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</si>
  <si>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</si>
  <si>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</si>
  <si>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</si>
  <si>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</si>
  <si>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</si>
  <si>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</si>
  <si>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</si>
  <si>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</si>
  <si>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</si>
  <si>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</si>
  <si>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</si>
  <si>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</si>
  <si>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</si>
  <si>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</si>
  <si>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</si>
  <si>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</si>
  <si>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</si>
  <si>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</si>
  <si>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</si>
  <si>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</si>
  <si>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</si>
  <si>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</si>
  <si>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</si>
  <si>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</si>
  <si>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</si>
  <si>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</si>
  <si>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</si>
  <si>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</si>
  <si>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</si>
  <si>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</si>
  <si>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</si>
  <si>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</si>
  <si>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</si>
  <si>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</si>
  <si>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</si>
  <si>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</si>
  <si>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</si>
  <si>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</si>
  <si>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</si>
  <si>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</si>
  <si>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</si>
  <si>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</si>
  <si>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</si>
  <si>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</si>
  <si>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</si>
  <si>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</si>
  <si>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</si>
  <si>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</si>
  <si>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</si>
  <si>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</si>
  <si>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</si>
  <si>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</si>
  <si>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</si>
  <si>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</si>
  <si>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</si>
  <si>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</si>
  <si>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</si>
  <si>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</si>
  <si>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</si>
  <si>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</si>
  <si>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</si>
  <si>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</si>
  <si>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</si>
  <si>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</si>
  <si>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</si>
  <si>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</si>
  <si>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</si>
  <si>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</si>
  <si>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</si>
  <si>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</si>
  <si>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</si>
  <si>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</si>
  <si>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</si>
  <si>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</si>
  <si>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</si>
  <si>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</si>
  <si>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</si>
  <si>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</si>
  <si>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</si>
  <si>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</si>
  <si>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</si>
  <si>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Reilly</t>
  </si>
  <si>
    <t>Dallas</t>
  </si>
  <si>
    <t>UNLV</t>
  </si>
  <si>
    <t>4505 S Maryland Pkwy</t>
  </si>
  <si>
    <t>Radiochemistry Labs, HRC/MSM</t>
  </si>
  <si>
    <t>Las Vegas</t>
  </si>
  <si>
    <t>NV</t>
  </si>
  <si>
    <t>U.S.</t>
  </si>
  <si>
    <t>LVPUParticles</t>
  </si>
  <si>
    <t>3323, 3536, 3326</t>
  </si>
  <si>
    <t>BL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</si>
</sst>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884</v>
      </c>
    </row>
    <row r="9" spans="1:3">
      <c r="A9" s="18" t="s">
        <v>15</v>
      </c>
      <c r="B9" s="11">
        <v>89154</v>
      </c>
    </row>
    <row r="10" spans="1:3">
      <c r="A10" s="18" t="s">
        <v>809</v>
      </c>
      <c r="B10" s="11" t="s">
        <v>885</v>
      </c>
    </row>
    <row r="11" spans="1:3">
      <c r="A11" s="18" t="s">
        <v>26</v>
      </c>
      <c r="B11" s="11">
        <v>2177411285</v>
      </c>
    </row>
    <row r="12" spans="1:3">
      <c r="A12" s="18" t="s">
        <v>839</v>
      </c>
      <c r="B12" s="23" t="s">
        <v>887</v>
      </c>
    </row>
    <row r="13" spans="1:3">
      <c r="A13" s="18" t="s">
        <v>16</v>
      </c>
      <c r="B13" s="12">
        <v>40679</v>
      </c>
    </row>
    <row r="14" spans="1:3">
      <c r="A14" s="18" t="s">
        <v>41</v>
      </c>
      <c r="B14" s="39" t="s">
        <v>888</v>
      </c>
    </row>
    <row r="15" spans="1:3">
      <c r="A15" s="18" t="s">
        <v>40</v>
      </c>
      <c r="B15" s="12">
        <v>40714</v>
      </c>
      <c r="C15" s="9" t="s">
        <v>854</v>
      </c>
    </row>
    <row r="16" spans="1:3">
      <c r="A16" s="18" t="s">
        <v>811</v>
      </c>
      <c r="B16" s="14">
        <v>40721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886</v>
      </c>
      <c r="B24" s="9" t="s">
        <v>533</v>
      </c>
      <c r="C24" s="19">
        <v>5.0000000000000001E-4</v>
      </c>
      <c r="D24" s="31">
        <f>IF(Table5[[#This Row],[Mass (g)]]="","",Table5[[#This Row],[Mass (g)]]*VLOOKUP(Table5[[#This Row],[Nuclide]],Doedata,4)*37000000000)</f>
        <v>316350000</v>
      </c>
      <c r="E24" s="10" t="s">
        <v>30</v>
      </c>
      <c r="F24" s="10" t="s">
        <v>824</v>
      </c>
      <c r="G24" s="10">
        <v>30</v>
      </c>
      <c r="H24" s="10" t="s">
        <v>862</v>
      </c>
      <c r="I24" s="10" t="s">
        <v>886</v>
      </c>
      <c r="J24" s="27">
        <f>IF(Table5[[#This Row],[Activity (Bq)]]="","",Table5[[#This Row],[Activity (Bq)]]/37000000000)</f>
        <v>8.5500000000000003E-3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534</v>
      </c>
      <c r="C25" s="19">
        <v>9.4999999999999998E-3</v>
      </c>
      <c r="D25" s="31">
        <f>IF(Table5[[#This Row],[Mass (g)]]="","",Table5[[#This Row],[Mass (g)]]*VLOOKUP(Table5[[#This Row],[Nuclide]],Doedata,4)*37000000000)</f>
        <v>21863300</v>
      </c>
      <c r="E25" s="10" t="s">
        <v>30</v>
      </c>
      <c r="F25" s="10" t="s">
        <v>824</v>
      </c>
      <c r="G25" s="10">
        <v>30</v>
      </c>
      <c r="H25" s="10" t="s">
        <v>862</v>
      </c>
      <c r="I25" s="10" t="s">
        <v>886</v>
      </c>
      <c r="J25" s="27">
        <f>IF(Table5[[#This Row],[Activity (Bq)]]="","",Table5[[#This Row],[Activity (Bq)]]/37000000000)</f>
        <v>5.909E-4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886</v>
      </c>
      <c r="B26" s="9" t="s">
        <v>535</v>
      </c>
      <c r="C26" s="19">
        <v>1E-3</v>
      </c>
      <c r="D26" s="31">
        <f>IF(Table5[[#This Row],[Mass (g)]]="","",Table5[[#This Row],[Mass (g)]]*VLOOKUP(Table5[[#This Row],[Nuclide]],Doedata,4)*37000000000)</f>
        <v>8436000</v>
      </c>
      <c r="E26" s="10" t="s">
        <v>30</v>
      </c>
      <c r="F26" s="10" t="s">
        <v>824</v>
      </c>
      <c r="G26" s="10">
        <v>30</v>
      </c>
      <c r="H26" s="10" t="s">
        <v>862</v>
      </c>
      <c r="I26" s="10" t="s">
        <v>886</v>
      </c>
      <c r="J26" s="27">
        <f>IF(Table5[[#This Row],[Activity (Bq)]]="","",Table5[[#This Row],[Activity (Bq)]]/37000000000)</f>
        <v>2.2800000000000001E-4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536</v>
      </c>
      <c r="C27" s="19">
        <v>5.0000000000000001E-4</v>
      </c>
      <c r="D27" s="31">
        <f>IF(Table5[[#This Row],[Mass (g)]]="","",Table5[[#This Row],[Mass (g)]]*VLOOKUP(Table5[[#This Row],[Nuclide]],Doedata,4)*37000000000)</f>
        <v>1905500000.0000002</v>
      </c>
      <c r="E27" s="10" t="s">
        <v>30</v>
      </c>
      <c r="F27" s="10" t="s">
        <v>824</v>
      </c>
      <c r="G27" s="10">
        <v>30</v>
      </c>
      <c r="H27" s="10" t="s">
        <v>862</v>
      </c>
      <c r="I27" s="10" t="s">
        <v>886</v>
      </c>
      <c r="J27" s="27">
        <f>IF(Table5[[#This Row],[Activity (Bq)]]="","",Table5[[#This Row],[Activity (Bq)]]/37000000000)</f>
        <v>5.1500000000000004E-2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2011-05-17T18:56:19Z</dcterms:modified>
</cp:coreProperties>
</file>