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720" windowHeight="17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<sst xmlns="http://schemas.openxmlformats.org/spreadsheetml/2006/main" count="3295" uniqueCount="897">
  <si>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</si>
  <si>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</si>
  <si>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</si>
  <si>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</si>
  <si>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</si>
  <si>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</si>
  <si>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</si>
  <si>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</si>
  <si>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</si>
  <si>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</si>
  <si>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</si>
  <si>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</si>
  <si>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</si>
  <si>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</si>
  <si>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</si>
  <si>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</si>
  <si>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</si>
  <si>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</si>
  <si>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</si>
  <si>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</si>
  <si>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</si>
  <si>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</si>
  <si>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</si>
  <si>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</si>
  <si>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</si>
  <si>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</si>
  <si>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</si>
  <si>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</si>
  <si>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</si>
  <si>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</si>
  <si>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</si>
  <si>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</si>
  <si>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</si>
  <si>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</si>
  <si>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</si>
  <si>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</si>
  <si>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</si>
  <si>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</si>
  <si>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</si>
  <si>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</si>
  <si>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</si>
  <si>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</si>
  <si>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</si>
  <si>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</si>
  <si>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</si>
  <si>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</si>
  <si>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</si>
  <si>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</si>
  <si>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</si>
  <si>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</si>
  <si>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</si>
  <si>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</si>
  <si>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</si>
  <si>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</si>
  <si>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</si>
  <si>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</si>
  <si>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</si>
  <si>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</si>
  <si>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</si>
  <si>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</si>
  <si>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</si>
  <si>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</si>
  <si>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</si>
  <si>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</si>
  <si>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</si>
  <si>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</si>
  <si>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</si>
  <si>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</si>
  <si>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</si>
  <si>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</si>
  <si>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</si>
  <si>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</si>
  <si>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</si>
  <si>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</si>
  <si>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</si>
  <si>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</si>
  <si>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</si>
  <si>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</si>
  <si>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</si>
  <si>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</si>
  <si>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</si>
  <si>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</si>
  <si>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</si>
  <si>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</si>
  <si>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</si>
  <si>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</si>
  <si>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</si>
  <si>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</si>
  <si>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</si>
  <si>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</si>
  <si>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</si>
  <si>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</si>
  <si>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</si>
  <si>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</si>
  <si>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</si>
  <si>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</si>
  <si>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</si>
  <si>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</si>
  <si>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</si>
  <si>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</si>
  <si>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</si>
  <si>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</si>
  <si>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</si>
  <si>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</si>
  <si>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</si>
  <si>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</si>
  <si>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</si>
  <si>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</si>
  <si>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</si>
  <si>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</si>
  <si>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</si>
  <si>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</si>
  <si>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</si>
  <si>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</si>
  <si>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</si>
  <si>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</si>
  <si>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</si>
  <si>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</si>
  <si>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</si>
  <si>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</si>
  <si>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</si>
  <si>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</si>
  <si>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</si>
  <si>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</si>
  <si>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</si>
  <si>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</si>
  <si>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</si>
  <si>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</si>
  <si>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</si>
  <si>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</si>
  <si>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</si>
  <si>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</si>
  <si>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</si>
  <si>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</si>
  <si>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</si>
  <si>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</si>
  <si>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</si>
  <si>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</si>
  <si>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</si>
  <si>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</si>
  <si>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</si>
  <si>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</si>
  <si>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</si>
  <si>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</si>
  <si>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</si>
  <si>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</si>
  <si>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</si>
  <si>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</si>
  <si>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</si>
  <si>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</si>
  <si>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</si>
  <si>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</si>
  <si>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</si>
  <si>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</si>
  <si>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</si>
  <si>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</si>
  <si>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</si>
  <si>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</si>
  <si>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</si>
  <si>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</si>
  <si>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</si>
  <si>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</si>
  <si>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</si>
  <si>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</si>
  <si>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</si>
  <si>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</si>
  <si>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</si>
  <si>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</si>
  <si>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</si>
  <si>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</si>
  <si>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</si>
  <si>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</si>
  <si>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</si>
  <si>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</si>
  <si>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</si>
  <si>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</si>
  <si>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</si>
  <si>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</si>
  <si>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</si>
  <si>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</si>
  <si>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</si>
  <si>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</si>
  <si>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</si>
  <si>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</si>
  <si>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</si>
  <si>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</si>
  <si>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</si>
  <si>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</si>
  <si>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</si>
  <si>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</si>
  <si>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</si>
  <si>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</si>
  <si>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</si>
  <si>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</si>
  <si>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</si>
  <si>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</si>
  <si>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</si>
  <si>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</si>
  <si>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</si>
  <si>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</si>
  <si>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</si>
  <si>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</si>
  <si>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</si>
  <si>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</si>
  <si>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</si>
  <si>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</si>
  <si>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</si>
  <si>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</si>
  <si>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</si>
  <si>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</si>
  <si>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</si>
  <si>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</si>
  <si>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</si>
  <si>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</si>
  <si>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</si>
  <si>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</si>
  <si>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</si>
  <si>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</si>
  <si>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</si>
  <si>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</si>
  <si>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</si>
  <si>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</si>
  <si>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</si>
  <si>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</si>
  <si>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</si>
  <si>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</si>
  <si>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</si>
  <si>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</si>
  <si>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</si>
  <si>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</si>
  <si>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</si>
  <si>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</si>
  <si>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</si>
  <si>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</si>
  <si>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</si>
  <si>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</si>
  <si>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</si>
  <si>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</si>
  <si>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</si>
  <si>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</si>
  <si>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</si>
  <si>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</si>
  <si>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</si>
  <si>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</si>
  <si>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</si>
  <si>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</si>
  <si>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</si>
  <si>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</si>
  <si>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</si>
  <si>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</si>
  <si>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</si>
  <si>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</si>
  <si>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</si>
  <si>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</si>
  <si>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</si>
  <si>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</si>
  <si>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</si>
  <si>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</si>
  <si>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</si>
  <si>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</si>
  <si>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</si>
  <si>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</si>
  <si>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</si>
  <si>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</si>
  <si>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</si>
  <si>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</si>
  <si>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</si>
  <si>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</si>
  <si>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</si>
  <si>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</si>
  <si>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</si>
  <si>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</si>
  <si>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</si>
  <si>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</si>
  <si>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</si>
  <si>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</si>
  <si>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</si>
  <si>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</si>
  <si>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</si>
  <si>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</si>
  <si>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</si>
  <si>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</si>
  <si>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</si>
  <si>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</si>
  <si>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</si>
  <si>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</si>
  <si>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</si>
  <si>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</si>
  <si>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</si>
  <si>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</si>
  <si>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</si>
  <si>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</si>
  <si>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</si>
  <si>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</si>
  <si>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</si>
  <si>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</si>
  <si>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</si>
  <si>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</si>
  <si>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</si>
  <si>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</si>
  <si>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</si>
  <si>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</si>
  <si>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</si>
  <si>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</si>
  <si>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</si>
  <si>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</si>
  <si>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</si>
  <si>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</si>
  <si>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</si>
  <si>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</si>
  <si>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</si>
  <si>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</si>
  <si>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</si>
  <si>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</si>
  <si>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</si>
  <si>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</si>
  <si>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</si>
  <si>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</si>
  <si>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</si>
  <si>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</si>
  <si>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</si>
  <si>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</si>
  <si>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</si>
  <si>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</si>
  <si>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</si>
  <si>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</si>
  <si>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</si>
  <si>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</si>
  <si>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</si>
  <si>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</si>
  <si>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</si>
  <si>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</si>
  <si>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</si>
  <si>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</si>
  <si>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</si>
  <si>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</si>
  <si>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</si>
  <si>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</si>
  <si>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</si>
  <si>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</si>
  <si>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</si>
  <si>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</si>
  <si>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</si>
  <si>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</si>
  <si>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</si>
  <si>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</si>
  <si>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</si>
  <si>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</si>
  <si>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</si>
  <si>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</si>
  <si>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</si>
  <si>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</si>
  <si>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</si>
  <si>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</si>
  <si>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</si>
  <si>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</si>
  <si>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</si>
  <si>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</si>
  <si>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</si>
  <si>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</si>
  <si>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</si>
  <si>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</si>
  <si>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</si>
  <si>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</si>
  <si>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</si>
  <si>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</si>
  <si>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</si>
  <si>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</si>
  <si>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</si>
  <si>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</si>
  <si>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</si>
  <si>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</si>
  <si>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</si>
  <si>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</si>
  <si>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</si>
  <si>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</si>
  <si>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</si>
  <si>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</si>
  <si>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</si>
  <si>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</si>
  <si>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</si>
  <si>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</si>
  <si>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</si>
  <si>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</si>
  <si>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</si>
  <si>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</si>
  <si>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</si>
  <si>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</si>
  <si>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</si>
  <si>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</si>
  <si>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</si>
  <si>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</si>
  <si>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</si>
  <si>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</si>
  <si>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</si>
  <si>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</si>
  <si>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</si>
  <si>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</si>
  <si>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</si>
  <si>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</si>
  <si>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</si>
  <si>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</si>
  <si>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</si>
  <si>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</si>
  <si>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</si>
  <si>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</si>
  <si>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</si>
  <si>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</si>
  <si>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</si>
  <si>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</si>
  <si>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</si>
  <si>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</si>
  <si>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</si>
  <si>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</si>
  <si>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</si>
  <si>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</si>
  <si>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</si>
  <si>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</si>
  <si>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</si>
  <si>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</si>
  <si>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</si>
  <si>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</si>
  <si>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</si>
  <si>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</si>
  <si>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</si>
  <si>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</si>
  <si>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</si>
  <si>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</si>
  <si>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</si>
  <si>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</si>
  <si>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</si>
  <si>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</si>
  <si>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</si>
  <si>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</si>
  <si>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</si>
  <si>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</si>
  <si>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</si>
  <si>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</si>
  <si>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</si>
  <si>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</si>
  <si>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</si>
  <si>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</si>
  <si>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</si>
  <si>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</si>
  <si>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</si>
  <si>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</si>
  <si>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</si>
  <si>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</si>
  <si>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</si>
  <si>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</si>
  <si>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</si>
  <si>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</si>
  <si>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</si>
  <si>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</si>
  <si>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</si>
  <si>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</si>
  <si>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</si>
  <si>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</si>
  <si>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</si>
  <si>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</si>
  <si>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</si>
  <si>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</si>
  <si>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</si>
  <si>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</si>
  <si>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</si>
  <si>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</si>
  <si>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</si>
  <si>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</si>
  <si>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</si>
  <si>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</si>
  <si>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</si>
  <si>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</si>
  <si>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</si>
  <si>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</si>
  <si>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</si>
  <si>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</si>
  <si>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</si>
  <si>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</si>
  <si>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</si>
  <si>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</si>
  <si>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</si>
  <si>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</si>
  <si>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</si>
  <si>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</si>
  <si>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</si>
  <si>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</si>
  <si>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</si>
  <si>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</si>
  <si>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</si>
  <si>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</si>
  <si>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</si>
  <si>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</si>
  <si>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</si>
  <si>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</si>
  <si>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</si>
  <si>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</si>
  <si>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</si>
  <si>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</si>
  <si>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</si>
  <si>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</si>
  <si>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</si>
  <si>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</si>
  <si>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</si>
  <si>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</si>
  <si>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</si>
  <si>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</si>
  <si>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</si>
  <si>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</si>
  <si>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</si>
  <si>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</si>
  <si>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</si>
  <si>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</si>
  <si>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</si>
  <si>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</si>
  <si>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</si>
  <si>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</si>
  <si>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</si>
  <si>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</si>
  <si>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</si>
  <si>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</si>
  <si>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</si>
  <si>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</si>
  <si>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</si>
  <si>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</si>
  <si>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</si>
  <si>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</si>
  <si>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</si>
  <si>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</si>
  <si>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</si>
  <si>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</si>
  <si>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</si>
  <si>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</si>
  <si>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</si>
  <si>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</si>
  <si>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</si>
  <si>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</si>
  <si>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</si>
  <si>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</si>
  <si>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</si>
  <si>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</si>
  <si>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</si>
  <si>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</si>
  <si>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</si>
  <si>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</si>
  <si>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</si>
  <si>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</si>
  <si>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</si>
  <si>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</si>
  <si>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</si>
  <si>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</si>
  <si>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</si>
  <si>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</si>
  <si>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</si>
  <si>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</si>
  <si>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</si>
  <si>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</si>
  <si>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</si>
  <si>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</si>
  <si>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</si>
  <si>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</si>
  <si>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</si>
  <si>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</si>
  <si>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</si>
  <si>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</si>
  <si>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</si>
  <si>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</si>
  <si>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</si>
  <si>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</si>
  <si>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</si>
  <si>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</si>
  <si>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</si>
  <si>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</si>
  <si>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</si>
  <si>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</si>
  <si>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</si>
  <si>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</si>
  <si>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</si>
  <si>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</si>
  <si>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</si>
  <si>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</si>
  <si>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</si>
  <si>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</si>
  <si>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</si>
  <si>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</si>
  <si>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</si>
  <si>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</si>
  <si>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</si>
  <si>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</si>
  <si>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</si>
  <si>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</si>
  <si>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</si>
  <si>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</si>
  <si>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</si>
  <si>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</si>
  <si>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</si>
  <si>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</si>
  <si>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</si>
  <si>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</si>
  <si>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</si>
  <si>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</si>
  <si>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</si>
  <si>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</si>
  <si>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</si>
  <si>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</si>
  <si>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</si>
  <si>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</si>
  <si>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</si>
  <si>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</si>
  <si>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</si>
  <si>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</si>
  <si>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</si>
  <si>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</si>
  <si>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</si>
  <si>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</si>
  <si>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</si>
  <si>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</si>
  <si>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</si>
  <si>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</si>
  <si>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</si>
  <si>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</si>
  <si>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</si>
  <si>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</si>
  <si>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</si>
  <si>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</si>
  <si>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</si>
  <si>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</si>
  <si>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</si>
  <si>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</si>
  <si>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</si>
  <si>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</si>
  <si>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</si>
  <si>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</si>
  <si>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</si>
  <si>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</si>
  <si>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</si>
  <si>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</si>
  <si>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</si>
  <si>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</si>
  <si>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</si>
  <si>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</si>
  <si>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</si>
  <si>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</si>
  <si>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</si>
  <si>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</si>
  <si>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</si>
  <si>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</si>
  <si>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</si>
  <si>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</si>
  <si>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</si>
  <si>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</si>
  <si>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</si>
  <si>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</si>
  <si>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</si>
  <si>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</si>
  <si>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</si>
  <si>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</si>
  <si>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</si>
  <si>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</si>
  <si>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</si>
  <si>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</si>
  <si>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</si>
  <si>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</si>
  <si>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</si>
  <si>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</si>
  <si>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</si>
  <si>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</si>
  <si>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</si>
  <si>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</si>
  <si>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</si>
  <si>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</si>
  <si>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</si>
  <si>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</si>
  <si>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</si>
  <si>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</si>
  <si>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</si>
  <si>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</si>
  <si>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</si>
  <si>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</si>
  <si>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</si>
  <si>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</si>
  <si>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</si>
  <si>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</si>
  <si>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</si>
  <si>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</si>
  <si>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</si>
  <si>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</si>
  <si>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</si>
  <si>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</si>
  <si>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</si>
  <si>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</si>
  <si>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</si>
  <si>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</si>
  <si>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</si>
  <si>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</si>
  <si>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</si>
  <si>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</si>
  <si>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</si>
  <si>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</si>
  <si>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</si>
  <si>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</si>
  <si>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</si>
  <si>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</si>
  <si>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</si>
  <si>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</si>
  <si>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</si>
  <si>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</si>
  <si>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</si>
  <si>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</si>
  <si>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</si>
  <si>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</si>
  <si>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</si>
  <si>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</si>
  <si>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</si>
  <si>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</si>
  <si>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</si>
  <si>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</si>
  <si>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</si>
  <si>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</si>
  <si>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</si>
  <si>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</si>
  <si>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</si>
  <si>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</si>
  <si>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</si>
  <si>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</si>
  <si>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</si>
  <si>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</si>
  <si>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</si>
  <si>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</si>
  <si>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</si>
  <si>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</si>
  <si>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</si>
  <si>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</si>
  <si>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</si>
  <si>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</si>
  <si>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</si>
  <si>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</si>
  <si>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</si>
  <si>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</si>
  <si>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</si>
  <si>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</si>
  <si>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</si>
  <si>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</si>
  <si>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</si>
  <si>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</si>
  <si>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</si>
  <si>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</si>
  <si>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</si>
  <si>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</si>
  <si>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</si>
  <si>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</si>
  <si>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</si>
  <si>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</si>
  <si>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</si>
  <si>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</si>
  <si>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</si>
  <si>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</si>
  <si>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</si>
  <si>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</si>
  <si>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</si>
  <si>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</si>
  <si>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</si>
  <si>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</si>
  <si>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</si>
  <si>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</si>
  <si>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</si>
  <si>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</si>
  <si>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</si>
  <si>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</si>
  <si>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</si>
  <si>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</si>
  <si>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</si>
  <si>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</si>
  <si>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</si>
  <si>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</si>
  <si>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</si>
  <si>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</si>
  <si>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</si>
  <si>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</si>
  <si>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</si>
  <si>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</si>
  <si>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</si>
  <si>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</si>
  <si>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</si>
  <si>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</si>
  <si>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</si>
  <si>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</si>
  <si>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</si>
  <si>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</si>
  <si>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</si>
  <si>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</si>
  <si>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</si>
  <si>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</si>
  <si>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</si>
  <si>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</si>
  <si>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</si>
  <si>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</si>
  <si>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</si>
  <si>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</si>
  <si>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</si>
  <si>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</si>
  <si>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</si>
  <si>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</si>
  <si>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</si>
  <si>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</si>
  <si>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</si>
  <si>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</si>
  <si>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</si>
  <si>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</si>
  <si>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</si>
  <si>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</si>
  <si>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</si>
  <si>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</si>
  <si>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</si>
  <si>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</si>
  <si>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</si>
  <si>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</si>
  <si>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</si>
  <si>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</si>
  <si>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</si>
  <si>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</si>
  <si>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</si>
  <si>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</si>
  <si>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</si>
  <si>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</si>
  <si>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</si>
  <si>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</si>
  <si>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</si>
  <si>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</si>
  <si>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</si>
  <si>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</si>
  <si>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</si>
  <si>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</si>
  <si>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</si>
  <si>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</si>
  <si>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</si>
  <si>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</si>
  <si>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</si>
  <si>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</si>
  <si>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</si>
  <si>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</si>
  <si>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</si>
  <si>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</si>
  <si>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</si>
  <si>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</si>
  <si>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</si>
  <si>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</si>
  <si>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</si>
  <si>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</si>
  <si>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</si>
  <si>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</si>
  <si>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</si>
  <si>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</si>
  <si>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</si>
  <si>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</si>
  <si>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</si>
  <si>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</si>
  <si>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</si>
  <si>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</si>
  <si>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</si>
  <si>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</si>
  <si>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</si>
  <si>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</si>
  <si>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</si>
  <si>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</si>
  <si>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</si>
  <si>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</si>
  <si>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</si>
  <si>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</si>
  <si>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</si>
  <si>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</si>
  <si>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</si>
  <si>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</si>
  <si>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</si>
  <si>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</si>
  <si>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</si>
  <si>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</si>
  <si>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</si>
  <si>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</si>
  <si>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Reilly</t>
  </si>
  <si>
    <t>Dallas</t>
  </si>
  <si>
    <t>UNLV</t>
  </si>
  <si>
    <t>4505 S Maryland Pkwy</t>
  </si>
  <si>
    <t>Radiochemistry Labs, HRC/MSM</t>
  </si>
  <si>
    <t>Las Vegas</t>
  </si>
  <si>
    <t>NV</t>
  </si>
  <si>
    <t>U.S.</t>
  </si>
  <si>
    <t xml:space="preserve">3480, 3326, </t>
  </si>
  <si>
    <t>BL 11-2</t>
  </si>
  <si>
    <t>LVAM1</t>
  </si>
  <si>
    <t>LVAM2</t>
  </si>
  <si>
    <t>LVAM3</t>
  </si>
  <si>
    <t>LVAM4</t>
  </si>
  <si>
    <t>LVAM5</t>
  </si>
  <si>
    <t>LVAM6</t>
  </si>
  <si>
    <t>LVPU</t>
  </si>
  <si>
    <t>LVAM11-2</t>
  </si>
  <si>
    <t>LVPU11-2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</si>
</sst>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1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I33" sqref="I33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 t="s">
        <v>882</v>
      </c>
    </row>
    <row r="7" spans="1:3">
      <c r="A7" s="18" t="s">
        <v>13</v>
      </c>
      <c r="B7" s="11" t="s">
        <v>883</v>
      </c>
    </row>
    <row r="8" spans="1:3">
      <c r="A8" s="18" t="s">
        <v>14</v>
      </c>
      <c r="B8" s="11" t="s">
        <v>884</v>
      </c>
    </row>
    <row r="9" spans="1:3">
      <c r="A9" s="18" t="s">
        <v>15</v>
      </c>
      <c r="B9" s="11">
        <v>89154</v>
      </c>
    </row>
    <row r="10" spans="1:3">
      <c r="A10" s="18" t="s">
        <v>809</v>
      </c>
      <c r="B10" s="11" t="s">
        <v>885</v>
      </c>
    </row>
    <row r="11" spans="1:3">
      <c r="A11" s="18" t="s">
        <v>26</v>
      </c>
      <c r="B11" s="11">
        <v>2177411285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40678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40709</v>
      </c>
      <c r="C15" s="9" t="s">
        <v>854</v>
      </c>
    </row>
    <row r="16" spans="1:3">
      <c r="A16" s="18" t="s">
        <v>811</v>
      </c>
      <c r="B16" s="14">
        <v>40714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80</v>
      </c>
      <c r="C24" s="19">
        <v>9.7199999999999997E-7</v>
      </c>
      <c r="D24" s="31">
        <f>IF(Table5[[#This Row],[Mass (g)]]="","",Table5[[#This Row],[Mass (g)]]*VLOOKUP(Table5[[#This Row],[Nuclide]],Doedata,4)*37000000000)</f>
        <v>7156.8360000000002</v>
      </c>
      <c r="E24" s="10" t="s">
        <v>815</v>
      </c>
      <c r="F24" s="10" t="s">
        <v>823</v>
      </c>
      <c r="G24" s="10">
        <v>30</v>
      </c>
      <c r="H24" s="10" t="s">
        <v>32</v>
      </c>
      <c r="I24" s="10" t="s">
        <v>895</v>
      </c>
      <c r="J24" s="27">
        <f>IF(Table5[[#This Row],[Activity (Bq)]]="","",Table5[[#This Row],[Activity (Bq)]]/37000000000)</f>
        <v>1.93428E-7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80</v>
      </c>
      <c r="C25" s="19">
        <v>9.7199999999999997E-7</v>
      </c>
      <c r="D25" s="31">
        <f>IF(Table5[[#This Row],[Mass (g)]]="","",Table5[[#This Row],[Mass (g)]]*VLOOKUP(Table5[[#This Row],[Nuclide]],Doedata,4)*37000000000)</f>
        <v>7156.8360000000002</v>
      </c>
      <c r="E25" s="10" t="s">
        <v>815</v>
      </c>
      <c r="F25" s="10" t="s">
        <v>823</v>
      </c>
      <c r="G25" s="10">
        <v>30</v>
      </c>
      <c r="H25" s="10" t="s">
        <v>32</v>
      </c>
      <c r="I25" s="10" t="s">
        <v>895</v>
      </c>
      <c r="J25" s="27">
        <f>IF(Table5[[#This Row],[Activity (Bq)]]="","",Table5[[#This Row],[Activity (Bq)]]/37000000000)</f>
        <v>1.93428E-7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890</v>
      </c>
      <c r="B26" s="9" t="s">
        <v>80</v>
      </c>
      <c r="C26" s="19">
        <v>9.7199999999999997E-7</v>
      </c>
      <c r="D26" s="31">
        <f>IF(Table5[[#This Row],[Mass (g)]]="","",Table5[[#This Row],[Mass (g)]]*VLOOKUP(Table5[[#This Row],[Nuclide]],Doedata,4)*37000000000)</f>
        <v>7156.8360000000002</v>
      </c>
      <c r="E26" s="10" t="s">
        <v>815</v>
      </c>
      <c r="F26" s="10" t="s">
        <v>823</v>
      </c>
      <c r="G26" s="10">
        <v>30</v>
      </c>
      <c r="H26" s="10" t="s">
        <v>32</v>
      </c>
      <c r="I26" s="10" t="s">
        <v>895</v>
      </c>
      <c r="J26" s="27">
        <f>IF(Table5[[#This Row],[Activity (Bq)]]="","",Table5[[#This Row],[Activity (Bq)]]/37000000000)</f>
        <v>1.93428E-7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891</v>
      </c>
      <c r="B27" s="9" t="s">
        <v>80</v>
      </c>
      <c r="C27" s="19">
        <v>9.7199999999999997E-7</v>
      </c>
      <c r="D27" s="31">
        <f>IF(Table5[[#This Row],[Mass (g)]]="","",Table5[[#This Row],[Mass (g)]]*VLOOKUP(Table5[[#This Row],[Nuclide]],Doedata,4)*37000000000)</f>
        <v>7156.8360000000002</v>
      </c>
      <c r="E27" s="10" t="s">
        <v>815</v>
      </c>
      <c r="F27" s="10" t="s">
        <v>823</v>
      </c>
      <c r="G27" s="10">
        <v>30</v>
      </c>
      <c r="H27" s="10" t="s">
        <v>32</v>
      </c>
      <c r="I27" s="10" t="s">
        <v>895</v>
      </c>
      <c r="J27" s="27">
        <f>IF(Table5[[#This Row],[Activity (Bq)]]="","",Table5[[#This Row],[Activity (Bq)]]/37000000000)</f>
        <v>1.93428E-7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892</v>
      </c>
      <c r="B28" s="9" t="s">
        <v>80</v>
      </c>
      <c r="C28" s="19">
        <v>9.7199999999999997E-7</v>
      </c>
      <c r="D28" s="31">
        <f>IF(Table5[[#This Row],[Mass (g)]]="","",Table5[[#This Row],[Mass (g)]]*VLOOKUP(Table5[[#This Row],[Nuclide]],Doedata,4)*37000000000)</f>
        <v>7156.8360000000002</v>
      </c>
      <c r="E28" s="10" t="s">
        <v>815</v>
      </c>
      <c r="F28" s="10" t="s">
        <v>823</v>
      </c>
      <c r="G28" s="10">
        <v>30</v>
      </c>
      <c r="H28" s="10" t="s">
        <v>32</v>
      </c>
      <c r="I28" s="10" t="s">
        <v>895</v>
      </c>
      <c r="J28" s="27">
        <f>IF(Table5[[#This Row],[Activity (Bq)]]="","",Table5[[#This Row],[Activity (Bq)]]/37000000000)</f>
        <v>1.93428E-7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893</v>
      </c>
      <c r="B29" s="9" t="s">
        <v>80</v>
      </c>
      <c r="C29" s="19">
        <v>9.7199999999999997E-7</v>
      </c>
      <c r="D29" s="31">
        <f>IF(Table5[[#This Row],[Mass (g)]]="","",Table5[[#This Row],[Mass (g)]]*VLOOKUP(Table5[[#This Row],[Nuclide]],Doedata,4)*37000000000)</f>
        <v>7156.8360000000002</v>
      </c>
      <c r="E29" s="10" t="s">
        <v>815</v>
      </c>
      <c r="F29" s="10" t="s">
        <v>823</v>
      </c>
      <c r="G29" s="10">
        <v>30</v>
      </c>
      <c r="H29" s="10" t="s">
        <v>32</v>
      </c>
      <c r="I29" s="10" t="s">
        <v>895</v>
      </c>
      <c r="J29" s="27">
        <f>IF(Table5[[#This Row],[Activity (Bq)]]="","",Table5[[#This Row],[Activity (Bq)]]/37000000000)</f>
        <v>1.93428E-7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894</v>
      </c>
      <c r="B30" s="9" t="s">
        <v>533</v>
      </c>
      <c r="C30" s="19">
        <v>5.0000000000000001E-4</v>
      </c>
      <c r="D30" s="31">
        <f>IF(Table5[[#This Row],[Mass (g)]]="","",Table5[[#This Row],[Mass (g)]]*VLOOKUP(Table5[[#This Row],[Nuclide]],Doedata,4)*37000000000)</f>
        <v>316350000</v>
      </c>
      <c r="E30" s="10" t="s">
        <v>30</v>
      </c>
      <c r="F30" s="10" t="s">
        <v>824</v>
      </c>
      <c r="G30" s="10">
        <v>30</v>
      </c>
      <c r="H30" s="10" t="s">
        <v>32</v>
      </c>
      <c r="I30" s="10" t="s">
        <v>896</v>
      </c>
      <c r="J30" s="27">
        <f>IF(Table5[[#This Row],[Activity (Bq)]]="","",Table5[[#This Row],[Activity (Bq)]]/37000000000)</f>
        <v>8.5500000000000003E-3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894</v>
      </c>
      <c r="B31" s="9" t="s">
        <v>534</v>
      </c>
      <c r="C31" s="19">
        <v>9.4999999999999998E-3</v>
      </c>
      <c r="D31" s="31">
        <f>IF(Table5[[#This Row],[Mass (g)]]="","",Table5[[#This Row],[Mass (g)]]*VLOOKUP(Table5[[#This Row],[Nuclide]],Doedata,4)*37000000000)</f>
        <v>21863300</v>
      </c>
      <c r="E31" s="10" t="s">
        <v>30</v>
      </c>
      <c r="F31" s="10" t="s">
        <v>824</v>
      </c>
      <c r="G31" s="10">
        <v>30</v>
      </c>
      <c r="H31" s="10" t="s">
        <v>32</v>
      </c>
      <c r="I31" s="10" t="s">
        <v>896</v>
      </c>
      <c r="J31" s="27">
        <f>IF(Table5[[#This Row],[Activity (Bq)]]="","",Table5[[#This Row],[Activity (Bq)]]/37000000000)</f>
        <v>5.909E-4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894</v>
      </c>
      <c r="B32" s="9" t="s">
        <v>535</v>
      </c>
      <c r="C32" s="19">
        <v>1E-3</v>
      </c>
      <c r="D32" s="31">
        <f>IF(Table5[[#This Row],[Mass (g)]]="","",Table5[[#This Row],[Mass (g)]]*VLOOKUP(Table5[[#This Row],[Nuclide]],Doedata,4)*37000000000)</f>
        <v>8436000</v>
      </c>
      <c r="E32" s="10" t="s">
        <v>30</v>
      </c>
      <c r="F32" s="10" t="s">
        <v>824</v>
      </c>
      <c r="G32" s="10">
        <v>30</v>
      </c>
      <c r="H32" s="10" t="s">
        <v>32</v>
      </c>
      <c r="I32" s="10" t="s">
        <v>896</v>
      </c>
      <c r="J32" s="27">
        <f>IF(Table5[[#This Row],[Activity (Bq)]]="","",Table5[[#This Row],[Activity (Bq)]]/37000000000)</f>
        <v>2.2800000000000001E-4</v>
      </c>
      <c r="AD32" s="30" t="s">
        <v>64</v>
      </c>
      <c r="AE32" s="18"/>
      <c r="AF32" s="18"/>
      <c r="AG32" s="18" t="s">
        <v>857</v>
      </c>
      <c r="AH32" s="18"/>
    </row>
    <row r="33" spans="1:34">
      <c r="A33" s="9" t="s">
        <v>894</v>
      </c>
      <c r="B33" s="9" t="s">
        <v>536</v>
      </c>
      <c r="C33" s="19">
        <v>5.0000000000000001E-4</v>
      </c>
      <c r="D33" s="31">
        <f>IF(Table5[[#This Row],[Mass (g)]]="","",Table5[[#This Row],[Mass (g)]]*VLOOKUP(Table5[[#This Row],[Nuclide]],Doedata,4)*37000000000)</f>
        <v>1905500000.0000002</v>
      </c>
      <c r="E33" s="10" t="s">
        <v>30</v>
      </c>
      <c r="F33" s="10" t="s">
        <v>824</v>
      </c>
      <c r="G33" s="10">
        <v>30</v>
      </c>
      <c r="H33" s="10" t="s">
        <v>32</v>
      </c>
      <c r="I33" s="10" t="s">
        <v>896</v>
      </c>
      <c r="J33" s="27">
        <f>IF(Table5[[#This Row],[Activity (Bq)]]="","",Table5[[#This Row],[Activity (Bq)]]/37000000000)</f>
        <v>5.1500000000000004E-2</v>
      </c>
      <c r="AD33" s="30" t="s">
        <v>65</v>
      </c>
      <c r="AE33" s="18"/>
      <c r="AF33" s="18"/>
      <c r="AG33" s="18" t="s">
        <v>858</v>
      </c>
      <c r="AH33" s="18"/>
    </row>
    <row r="34" spans="1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1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1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1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1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1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1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1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1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1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2011-05-17T19:01:02Z</dcterms:modified>
</cp:coreProperties>
</file>