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<sst xmlns="http://schemas.openxmlformats.org/spreadsheetml/2006/main" count="3534" uniqueCount="897">
  <si>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</si>
  <si>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</si>
  <si>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</si>
  <si>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</si>
  <si>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</si>
  <si>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</si>
  <si>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</si>
  <si>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</si>
  <si>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</si>
  <si>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</si>
  <si>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</si>
  <si>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</si>
  <si>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</si>
  <si>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</si>
  <si>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</si>
  <si>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</si>
  <si>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</si>
  <si>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</si>
  <si>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</si>
  <si>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</si>
  <si>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</si>
  <si>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</si>
  <si>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</si>
  <si>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</si>
  <si>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</si>
  <si>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</si>
  <si>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</si>
  <si>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</si>
  <si>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</si>
  <si>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</si>
  <si>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</si>
  <si>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</si>
  <si>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</si>
  <si>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</si>
  <si>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</si>
  <si>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</si>
  <si>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</si>
  <si>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</si>
  <si>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</si>
  <si>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</si>
  <si>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</si>
  <si>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</si>
  <si>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</si>
  <si>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</si>
  <si>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</si>
  <si>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</si>
  <si>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</si>
  <si>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</si>
  <si>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</si>
  <si>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</si>
  <si>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</si>
  <si>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</si>
  <si>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</si>
  <si>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</si>
  <si>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</si>
  <si>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</si>
  <si>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</si>
  <si>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</si>
  <si>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</si>
  <si>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</si>
  <si>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</si>
  <si>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</si>
  <si>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</si>
  <si>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</si>
  <si>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</si>
  <si>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</si>
  <si>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</si>
  <si>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</si>
  <si>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</si>
  <si>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</si>
  <si>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</si>
  <si>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</si>
  <si>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</si>
  <si>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</si>
  <si>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</si>
  <si>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</si>
  <si>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</si>
  <si>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</si>
  <si>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</si>
  <si>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</si>
  <si>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</si>
  <si>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</si>
  <si>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</si>
  <si>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</si>
  <si>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</si>
  <si>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</si>
  <si>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</si>
  <si>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</si>
  <si>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</si>
  <si>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</si>
  <si>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</si>
  <si>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</si>
  <si>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</si>
  <si>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</si>
  <si>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</si>
  <si>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</si>
  <si>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</si>
  <si>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</si>
  <si>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</si>
  <si>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</si>
  <si>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</si>
  <si>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</si>
  <si>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</si>
  <si>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</si>
  <si>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</si>
  <si>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</si>
  <si>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</si>
  <si>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</si>
  <si>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</si>
  <si>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</si>
  <si>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</si>
  <si>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</si>
  <si>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</si>
  <si>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</si>
  <si>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</si>
  <si>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</si>
  <si>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</si>
  <si>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</si>
  <si>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</si>
  <si>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</si>
  <si>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</si>
  <si>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</si>
  <si>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</si>
  <si>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</si>
  <si>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</si>
  <si>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</si>
  <si>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</si>
  <si>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</si>
  <si>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</si>
  <si>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</si>
  <si>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</si>
  <si>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</si>
  <si>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</si>
  <si>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</si>
  <si>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</si>
  <si>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</si>
  <si>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</si>
  <si>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</si>
  <si>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</si>
  <si>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</si>
  <si>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</si>
  <si>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</si>
  <si>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</si>
  <si>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</si>
  <si>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</si>
  <si>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</si>
  <si>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</si>
  <si>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</si>
  <si>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</si>
  <si>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</si>
  <si>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</si>
  <si>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</si>
  <si>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</si>
  <si>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</si>
  <si>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</si>
  <si>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</si>
  <si>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</si>
  <si>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</si>
  <si>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</si>
  <si>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</si>
  <si>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</si>
  <si>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</si>
  <si>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</si>
  <si>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</si>
  <si>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</si>
  <si>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</si>
  <si>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</si>
  <si>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</si>
  <si>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</si>
  <si>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</si>
  <si>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</si>
  <si>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</si>
  <si>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</si>
  <si>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</si>
  <si>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</si>
  <si>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</si>
  <si>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</si>
  <si>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</si>
  <si>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</si>
  <si>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</si>
  <si>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</si>
  <si>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</si>
  <si>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</si>
  <si>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</si>
  <si>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</si>
  <si>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</si>
  <si>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</si>
  <si>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</si>
  <si>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</si>
  <si>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</si>
  <si>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</si>
  <si>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</si>
  <si>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</si>
  <si>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</si>
  <si>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</si>
  <si>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</si>
  <si>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</si>
  <si>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</si>
  <si>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</si>
  <si>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</si>
  <si>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</si>
  <si>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</si>
  <si>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</si>
  <si>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</si>
  <si>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</si>
  <si>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</si>
  <si>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</si>
  <si>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</si>
  <si>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</si>
  <si>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</si>
  <si>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</si>
  <si>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</si>
  <si>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</si>
  <si>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</si>
  <si>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</si>
  <si>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</si>
  <si>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</si>
  <si>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</si>
  <si>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</si>
  <si>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</si>
  <si>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</si>
  <si>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</si>
  <si>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</si>
  <si>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</si>
  <si>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</si>
  <si>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</si>
  <si>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</si>
  <si>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</si>
  <si>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</si>
  <si>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</si>
  <si>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</si>
  <si>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</si>
  <si>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</si>
  <si>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</si>
  <si>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</si>
  <si>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</si>
  <si>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</si>
  <si>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</si>
  <si>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</si>
  <si>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</si>
  <si>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</si>
  <si>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</si>
  <si>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</si>
  <si>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</si>
  <si>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</si>
  <si>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</si>
  <si>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</si>
  <si>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</si>
  <si>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</si>
  <si>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</si>
  <si>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</si>
  <si>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</si>
  <si>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</si>
  <si>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</si>
  <si>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</si>
  <si>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</si>
  <si>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</si>
  <si>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</si>
  <si>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</si>
  <si>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</si>
  <si>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</si>
  <si>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</si>
  <si>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</si>
  <si>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</si>
  <si>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</si>
  <si>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</si>
  <si>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</si>
  <si>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</si>
  <si>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</si>
  <si>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</si>
  <si>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</si>
  <si>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</si>
  <si>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</si>
  <si>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</si>
  <si>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</si>
  <si>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</si>
  <si>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</si>
  <si>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</si>
  <si>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</si>
  <si>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</si>
  <si>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</si>
  <si>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</si>
  <si>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</si>
  <si>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</si>
  <si>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</si>
  <si>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</si>
  <si>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</si>
  <si>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</si>
  <si>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</si>
  <si>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</si>
  <si>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</si>
  <si>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</si>
  <si>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</si>
  <si>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</si>
  <si>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</si>
  <si>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</si>
  <si>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</si>
  <si>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</si>
  <si>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</si>
  <si>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</si>
  <si>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</si>
  <si>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</si>
  <si>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</si>
  <si>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</si>
  <si>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</si>
  <si>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</si>
  <si>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</si>
  <si>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</si>
  <si>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</si>
  <si>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</si>
  <si>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</si>
  <si>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</si>
  <si>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</si>
  <si>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</si>
  <si>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</si>
  <si>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</si>
  <si>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</si>
  <si>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</si>
  <si>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</si>
  <si>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</si>
  <si>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</si>
  <si>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</si>
  <si>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</si>
  <si>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</si>
  <si>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</si>
  <si>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</si>
  <si>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</si>
  <si>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</si>
  <si>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</si>
  <si>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</si>
  <si>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</si>
  <si>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</si>
  <si>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</si>
  <si>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</si>
  <si>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</si>
  <si>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</si>
  <si>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</si>
  <si>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</si>
  <si>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</si>
  <si>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</si>
  <si>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</si>
  <si>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</si>
  <si>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</si>
  <si>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</si>
  <si>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</si>
  <si>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</si>
  <si>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</si>
  <si>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</si>
  <si>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</si>
  <si>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</si>
  <si>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</si>
  <si>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</si>
  <si>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</si>
  <si>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</si>
  <si>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</si>
  <si>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</si>
  <si>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</si>
  <si>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</si>
  <si>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</si>
  <si>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</si>
  <si>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</si>
  <si>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</si>
  <si>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</si>
  <si>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</si>
  <si>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</si>
  <si>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</si>
  <si>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</si>
  <si>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</si>
  <si>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</si>
  <si>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</si>
  <si>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</si>
  <si>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</si>
  <si>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</si>
  <si>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</si>
  <si>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</si>
  <si>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</si>
  <si>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</si>
  <si>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</si>
  <si>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</si>
  <si>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</si>
  <si>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</si>
  <si>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</si>
  <si>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</si>
  <si>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</si>
  <si>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</si>
  <si>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</si>
  <si>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</si>
  <si>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</si>
  <si>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</si>
  <si>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</si>
  <si>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</si>
  <si>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</si>
  <si>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</si>
  <si>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</si>
  <si>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</si>
  <si>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</si>
  <si>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</si>
  <si>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</si>
  <si>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</si>
  <si>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</si>
  <si>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</si>
  <si>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</si>
  <si>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</si>
  <si>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</si>
  <si>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</si>
  <si>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</si>
  <si>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</si>
  <si>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</si>
  <si>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</si>
  <si>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</si>
  <si>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</si>
  <si>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</si>
  <si>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</si>
  <si>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</si>
  <si>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</si>
  <si>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</si>
  <si>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</si>
  <si>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</si>
  <si>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</si>
  <si>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</si>
  <si>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</si>
  <si>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</si>
  <si>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</si>
  <si>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</si>
  <si>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</si>
  <si>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</si>
  <si>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</si>
  <si>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</si>
  <si>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</si>
  <si>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</si>
  <si>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</si>
  <si>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</si>
  <si>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</si>
  <si>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</si>
  <si>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</si>
  <si>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</si>
  <si>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</si>
  <si>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</si>
  <si>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</si>
  <si>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</si>
  <si>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</si>
  <si>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</si>
  <si>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</si>
  <si>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</si>
  <si>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</si>
  <si>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</si>
  <si>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</si>
  <si>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</si>
  <si>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</si>
  <si>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</si>
  <si>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</si>
  <si>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</si>
  <si>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</si>
  <si>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</si>
  <si>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</si>
  <si>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</si>
  <si>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</si>
  <si>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</si>
  <si>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</si>
  <si>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</si>
  <si>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</si>
  <si>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</si>
  <si>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</si>
  <si>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</si>
  <si>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</si>
  <si>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</si>
  <si>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</si>
  <si>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</si>
  <si>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</si>
  <si>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</si>
  <si>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</si>
  <si>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</si>
  <si>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</si>
  <si>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</si>
  <si>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</si>
  <si>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</si>
  <si>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</si>
  <si>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</si>
  <si>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</si>
  <si>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</si>
  <si>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</si>
  <si>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</si>
  <si>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</si>
  <si>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</si>
  <si>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</si>
  <si>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</si>
  <si>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</si>
  <si>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</si>
  <si>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</si>
  <si>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</si>
  <si>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</si>
  <si>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</si>
  <si>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</si>
  <si>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</si>
  <si>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</si>
  <si>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</si>
  <si>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</si>
  <si>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</si>
  <si>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</si>
  <si>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</si>
  <si>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</si>
  <si>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</si>
  <si>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</si>
  <si>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</si>
  <si>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</si>
  <si>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</si>
  <si>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</si>
  <si>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</si>
  <si>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</si>
  <si>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</si>
  <si>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</si>
  <si>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</si>
  <si>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</si>
  <si>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</si>
  <si>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</si>
  <si>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</si>
  <si>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</si>
  <si>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</si>
  <si>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</si>
  <si>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</si>
  <si>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</si>
  <si>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</si>
  <si>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</si>
  <si>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</si>
  <si>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</si>
  <si>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</si>
  <si>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</si>
  <si>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</si>
  <si>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</si>
  <si>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</si>
  <si>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</si>
  <si>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</si>
  <si>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</si>
  <si>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</si>
  <si>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</si>
  <si>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</si>
  <si>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</si>
  <si>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</si>
  <si>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</si>
  <si>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</si>
  <si>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</si>
  <si>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</si>
  <si>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</si>
  <si>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</si>
  <si>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</si>
  <si>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</si>
  <si>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</si>
  <si>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</si>
  <si>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</si>
  <si>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</si>
  <si>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</si>
  <si>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</si>
  <si>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</si>
  <si>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</si>
  <si>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</si>
  <si>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</si>
  <si>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</si>
  <si>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</si>
  <si>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</si>
  <si>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</si>
  <si>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</si>
  <si>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</si>
  <si>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</si>
  <si>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</si>
  <si>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</si>
  <si>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</si>
  <si>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</si>
  <si>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</si>
  <si>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</si>
  <si>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</si>
  <si>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</si>
  <si>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</si>
  <si>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</si>
  <si>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</si>
  <si>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</si>
  <si>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</si>
  <si>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</si>
  <si>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</si>
  <si>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</si>
  <si>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</si>
  <si>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</si>
  <si>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</si>
  <si>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</si>
  <si>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</si>
  <si>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</si>
  <si>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</si>
  <si>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</si>
  <si>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</si>
  <si>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</si>
  <si>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</si>
  <si>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</si>
  <si>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</si>
  <si>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</si>
  <si>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</si>
  <si>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</si>
  <si>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</si>
  <si>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</si>
  <si>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</si>
  <si>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</si>
  <si>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</si>
  <si>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</si>
  <si>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</si>
  <si>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</si>
  <si>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</si>
  <si>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</si>
  <si>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</si>
  <si>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</si>
  <si>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</si>
  <si>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</si>
  <si>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</si>
  <si>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</si>
  <si>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</si>
  <si>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</si>
  <si>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</si>
  <si>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</si>
  <si>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</si>
  <si>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</si>
  <si>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</si>
  <si>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</si>
  <si>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</si>
  <si>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</si>
  <si>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</si>
  <si>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</si>
  <si>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</si>
  <si>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</si>
  <si>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</si>
  <si>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</si>
  <si>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</si>
  <si>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</si>
  <si>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</si>
  <si>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</si>
  <si>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</si>
  <si>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</si>
  <si>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</si>
  <si>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</si>
  <si>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</si>
  <si>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</si>
  <si>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</si>
  <si>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</si>
  <si>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</si>
  <si>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</si>
  <si>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</si>
  <si>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</si>
  <si>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</si>
  <si>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</si>
  <si>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</si>
  <si>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</si>
  <si>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</si>
  <si>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</si>
  <si>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</si>
  <si>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</si>
  <si>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</si>
  <si>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</si>
  <si>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</si>
  <si>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</si>
  <si>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</si>
  <si>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</si>
  <si>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</si>
  <si>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</si>
  <si>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</si>
  <si>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</si>
  <si>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</si>
  <si>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</si>
  <si>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</si>
  <si>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</si>
  <si>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</si>
  <si>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</si>
  <si>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</si>
  <si>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</si>
  <si>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</si>
  <si>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</si>
  <si>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</si>
  <si>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</si>
  <si>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</si>
  <si>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</si>
  <si>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</si>
  <si>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</si>
  <si>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</si>
  <si>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</si>
  <si>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</si>
  <si>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</si>
  <si>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</si>
  <si>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</si>
  <si>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</si>
  <si>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</si>
  <si>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</si>
  <si>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</si>
  <si>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</si>
  <si>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</si>
  <si>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</si>
  <si>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</si>
  <si>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</si>
  <si>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</si>
  <si>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</si>
  <si>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</si>
  <si>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</si>
  <si>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</si>
  <si>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</si>
  <si>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</si>
  <si>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</si>
  <si>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</si>
  <si>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</si>
  <si>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</si>
  <si>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</si>
  <si>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</si>
  <si>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</si>
  <si>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</si>
  <si>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</si>
  <si>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</si>
  <si>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</si>
  <si>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</si>
  <si>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</si>
  <si>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</si>
  <si>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</si>
  <si>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</si>
  <si>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</si>
  <si>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</si>
  <si>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</si>
  <si>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</si>
  <si>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</si>
  <si>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</si>
  <si>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</si>
  <si>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</si>
  <si>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</si>
  <si>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</si>
  <si>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</si>
  <si>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</si>
  <si>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</si>
  <si>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</si>
  <si>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</si>
  <si>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</si>
  <si>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</si>
  <si>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</si>
  <si>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</si>
  <si>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</si>
  <si>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</si>
  <si>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</si>
  <si>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</si>
  <si>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</si>
  <si>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</si>
  <si>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</si>
  <si>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</si>
  <si>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</si>
  <si>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</si>
  <si>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</si>
  <si>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</si>
  <si>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</si>
  <si>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</si>
  <si>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</si>
  <si>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</si>
  <si>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</si>
  <si>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</si>
  <si>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</si>
  <si>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</si>
  <si>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</si>
  <si>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</si>
  <si>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</si>
  <si>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</si>
  <si>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</si>
  <si>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</si>
  <si>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</si>
  <si>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</si>
  <si>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</si>
  <si>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</si>
  <si>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</si>
  <si>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</si>
  <si>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</si>
  <si>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</si>
  <si>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</si>
  <si>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</si>
  <si>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</si>
  <si>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</si>
  <si>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</si>
  <si>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</si>
  <si>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</si>
  <si>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</si>
  <si>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</si>
  <si>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</si>
  <si>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</si>
  <si>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</si>
  <si>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</si>
  <si>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</si>
  <si>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</si>
  <si>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</si>
  <si>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</si>
  <si>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</si>
  <si>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</si>
  <si>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</si>
  <si>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</si>
  <si>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</si>
  <si>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</si>
  <si>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</si>
  <si>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</si>
  <si>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</si>
  <si>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</si>
  <si>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</si>
  <si>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</si>
  <si>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</si>
  <si>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</si>
  <si>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</si>
  <si>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</si>
  <si>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</si>
  <si>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</si>
  <si>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</si>
  <si>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</si>
  <si>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</si>
  <si>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</si>
  <si>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</si>
  <si>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</si>
  <si>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</si>
  <si>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</si>
  <si>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</si>
  <si>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</si>
  <si>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</si>
  <si>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</si>
  <si>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</si>
  <si>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</si>
  <si>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</si>
  <si>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</si>
  <si>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</si>
  <si>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</si>
  <si>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</si>
  <si>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</si>
  <si>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</si>
  <si>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</si>
  <si>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</si>
  <si>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</si>
  <si>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</si>
  <si>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</si>
  <si>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</si>
  <si>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</si>
  <si>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</si>
  <si>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</si>
  <si>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</si>
  <si>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</si>
  <si>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</si>
  <si>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</si>
  <si>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</si>
  <si>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</si>
  <si>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</si>
  <si>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</si>
  <si>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</si>
  <si>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</si>
  <si>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</si>
  <si>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</si>
  <si>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</si>
  <si>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</si>
  <si>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</si>
  <si>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</si>
  <si>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</si>
  <si>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</si>
  <si>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</si>
  <si>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</si>
  <si>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</si>
  <si>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</si>
  <si>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</si>
  <si>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</si>
  <si>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</si>
  <si>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</si>
  <si>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</si>
  <si>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</si>
  <si>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</si>
  <si>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</si>
  <si>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</si>
  <si>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</si>
  <si>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</si>
  <si>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</si>
  <si>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</si>
  <si>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</si>
  <si>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</si>
  <si>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</si>
  <si>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</si>
  <si>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</si>
  <si>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</si>
  <si>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</si>
  <si>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</si>
  <si>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</si>
  <si>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Moore</t>
  </si>
  <si>
    <t>Dean</t>
  </si>
  <si>
    <t>Pacific Northwest National Laboratory</t>
  </si>
  <si>
    <t xml:space="preserve">Richland </t>
  </si>
  <si>
    <t>Washington</t>
  </si>
  <si>
    <t>USA</t>
  </si>
  <si>
    <t>509-376-4141</t>
  </si>
  <si>
    <t>Both 11-2 and 2-3</t>
  </si>
  <si>
    <t>Pu239-611-1</t>
  </si>
  <si>
    <t>Pu239-611-2</t>
  </si>
  <si>
    <t>Pu239-611-3</t>
  </si>
  <si>
    <t>Pu239-611-4</t>
  </si>
  <si>
    <t>Pu239-611-5</t>
  </si>
  <si>
    <t>Pu239-611-6</t>
  </si>
  <si>
    <t>Pu242-611-1</t>
  </si>
  <si>
    <t>Pu242-611-2</t>
  </si>
  <si>
    <t>Pu242-611-3</t>
  </si>
  <si>
    <t>Am241</t>
  </si>
  <si>
    <t>Pu239-611-7</t>
  </si>
  <si>
    <t>PNNL/331/152, Fluor Hanford, 2355 Stevens Drive, Bldg 1162/1100 Area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</si>
</sst>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n="Am241"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C8" sqref="C8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877</v>
      </c>
    </row>
    <row r="3" spans="1:3">
      <c r="A3" s="18" t="s">
        <v>9</v>
      </c>
      <c r="B3" s="11" t="s">
        <v>878</v>
      </c>
    </row>
    <row r="4" spans="1:3">
      <c r="A4" s="18" t="s">
        <v>12</v>
      </c>
      <c r="B4" s="11" t="s">
        <v>879</v>
      </c>
    </row>
    <row r="5" spans="1:3">
      <c r="A5" s="18" t="s">
        <v>10</v>
      </c>
      <c r="B5" s="11" t="s">
        <v>896</v>
      </c>
      <c r="C5" s="9" t="s">
        <v>874</v>
      </c>
    </row>
    <row r="6" spans="1:3">
      <c r="A6" s="18" t="s">
        <v>11</v>
      </c>
      <c r="B6" s="11"/>
    </row>
    <row r="7" spans="1:3">
      <c r="A7" s="18" t="s">
        <v>13</v>
      </c>
      <c r="B7" s="11" t="s">
        <v>880</v>
      </c>
    </row>
    <row r="8" spans="1:3">
      <c r="A8" s="18" t="s">
        <v>14</v>
      </c>
      <c r="B8" s="11" t="s">
        <v>881</v>
      </c>
    </row>
    <row r="9" spans="1:3">
      <c r="A9" s="18" t="s">
        <v>15</v>
      </c>
      <c r="B9" s="11">
        <v>99352</v>
      </c>
    </row>
    <row r="10" spans="1:3">
      <c r="A10" s="18" t="s">
        <v>809</v>
      </c>
      <c r="B10" s="11" t="s">
        <v>882</v>
      </c>
    </row>
    <row r="11" spans="1:3">
      <c r="A11" s="18" t="s">
        <v>26</v>
      </c>
      <c r="B11" s="11" t="s">
        <v>883</v>
      </c>
    </row>
    <row r="12" spans="1:3">
      <c r="A12" s="18" t="s">
        <v>839</v>
      </c>
      <c r="B12" s="23">
        <v>3326</v>
      </c>
    </row>
    <row r="13" spans="1:3">
      <c r="A13" s="18" t="s">
        <v>16</v>
      </c>
      <c r="B13" s="12">
        <v>40675</v>
      </c>
    </row>
    <row r="14" spans="1:3">
      <c r="A14" s="18" t="s">
        <v>41</v>
      </c>
      <c r="B14" s="39" t="s">
        <v>884</v>
      </c>
    </row>
    <row r="15" spans="1:3">
      <c r="A15" s="18" t="s">
        <v>40</v>
      </c>
      <c r="B15" s="12">
        <v>40709</v>
      </c>
      <c r="C15" s="9" t="s">
        <v>853</v>
      </c>
    </row>
    <row r="16" spans="1:3">
      <c r="A16" s="18" t="s">
        <v>811</v>
      </c>
      <c r="B16" s="14">
        <v>40721</v>
      </c>
      <c r="C16" s="9" t="s">
        <v>853</v>
      </c>
    </row>
    <row r="17" spans="1:34">
      <c r="A17" s="18" t="s">
        <v>42</v>
      </c>
      <c r="B17" s="13"/>
      <c r="C17" s="9" t="s">
        <v>852</v>
      </c>
    </row>
    <row r="18" spans="1:34">
      <c r="A18" s="18" t="s">
        <v>807</v>
      </c>
      <c r="B18" s="11">
        <v>2</v>
      </c>
      <c r="C18" s="9" t="s">
        <v>43</v>
      </c>
    </row>
    <row r="19" spans="1:34">
      <c r="A19" s="18" t="s">
        <v>808</v>
      </c>
      <c r="B19" s="11">
        <v>3</v>
      </c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846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850</v>
      </c>
    </row>
    <row r="24" spans="1:34">
      <c r="A24" s="9" t="s">
        <v>885</v>
      </c>
      <c r="B24" s="9" t="s">
        <v>77</v>
      </c>
      <c r="C24" s="19">
        <v>6.0000000000000002E-6</v>
      </c>
      <c r="D24" s="31">
        <f>IF(Table5[[#This Row],[Mass (g)]]="","",Table5[[#This Row],[Mass (g)]]*VLOOKUP(Table5[[#This Row],[Nuclide]],Doedata,4)*37000000000)</f>
        <v>761460.00000000012</v>
      </c>
      <c r="E24" s="10" t="s">
        <v>30</v>
      </c>
      <c r="F24" s="10" t="s">
        <v>31</v>
      </c>
      <c r="G24" s="10">
        <v>30</v>
      </c>
      <c r="H24" s="10" t="s">
        <v>32</v>
      </c>
      <c r="I24" s="10">
        <v>1</v>
      </c>
      <c r="J24" s="27">
        <f>IF(Table5[[#This Row],[Activity (Bq)]]="","",Table5[[#This Row],[Activity (Bq)]]/37000000000)</f>
        <v>2.0580000000000003E-5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885</v>
      </c>
      <c r="B25" s="9" t="s">
        <v>533</v>
      </c>
      <c r="C25" s="19">
        <v>2.9999999999999999E-7</v>
      </c>
      <c r="D25" s="31">
        <f>IF(Table5[[#This Row],[Mass (g)]]="","",Table5[[#This Row],[Mass (g)]]*VLOOKUP(Table5[[#This Row],[Nuclide]],Doedata,4)*37000000000)</f>
        <v>189810</v>
      </c>
      <c r="E25" s="10" t="s">
        <v>30</v>
      </c>
      <c r="F25" s="10" t="s">
        <v>31</v>
      </c>
      <c r="G25" s="10">
        <v>30</v>
      </c>
      <c r="H25" s="10" t="s">
        <v>32</v>
      </c>
      <c r="I25" s="10">
        <v>1</v>
      </c>
      <c r="J25" s="27">
        <f>IF(Table5[[#This Row],[Activity (Bq)]]="","",Table5[[#This Row],[Activity (Bq)]]/37000000000)</f>
        <v>5.13E-6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885</v>
      </c>
      <c r="B26" s="9" t="s">
        <v>534</v>
      </c>
      <c r="C26" s="19">
        <v>1.8E-3</v>
      </c>
      <c r="D26" s="31">
        <f>IF(Table5[[#This Row],[Mass (g)]]="","",Table5[[#This Row],[Mass (g)]]*VLOOKUP(Table5[[#This Row],[Nuclide]],Doedata,4)*37000000000)</f>
        <v>4142519.9999999995</v>
      </c>
      <c r="E26" s="10" t="s">
        <v>30</v>
      </c>
      <c r="F26" s="10" t="s">
        <v>31</v>
      </c>
      <c r="G26" s="10">
        <v>30</v>
      </c>
      <c r="H26" s="10" t="s">
        <v>32</v>
      </c>
      <c r="I26" s="10">
        <v>1</v>
      </c>
      <c r="J26" s="27">
        <f>IF(Table5[[#This Row],[Activity (Bq)]]="","",Table5[[#This Row],[Activity (Bq)]]/37000000000)</f>
        <v>1.1195999999999999E-4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885</v>
      </c>
      <c r="B27" s="9" t="s">
        <v>535</v>
      </c>
      <c r="C27" s="19">
        <v>2.0000000000000001E-4</v>
      </c>
      <c r="D27" s="31">
        <f>IF(Table5[[#This Row],[Mass (g)]]="","",Table5[[#This Row],[Mass (g)]]*VLOOKUP(Table5[[#This Row],[Nuclide]],Doedata,4)*37000000000)</f>
        <v>1687200.0000000002</v>
      </c>
      <c r="E27" s="10" t="s">
        <v>30</v>
      </c>
      <c r="F27" s="10" t="s">
        <v>31</v>
      </c>
      <c r="G27" s="10">
        <v>30</v>
      </c>
      <c r="H27" s="10" t="s">
        <v>32</v>
      </c>
      <c r="I27" s="10">
        <v>1</v>
      </c>
      <c r="J27" s="27">
        <f>IF(Table5[[#This Row],[Activity (Bq)]]="","",Table5[[#This Row],[Activity (Bq)]]/37000000000)</f>
        <v>4.5600000000000004E-5</v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885</v>
      </c>
      <c r="B28" s="9" t="s">
        <v>536</v>
      </c>
      <c r="C28" s="19">
        <v>4.4000000000000002E-6</v>
      </c>
      <c r="D28" s="31">
        <f>IF(Table5[[#This Row],[Mass (g)]]="","",Table5[[#This Row],[Mass (g)]]*VLOOKUP(Table5[[#This Row],[Nuclide]],Doedata,4)*37000000000)</f>
        <v>16768400</v>
      </c>
      <c r="E28" s="10" t="s">
        <v>30</v>
      </c>
      <c r="F28" s="10" t="s">
        <v>31</v>
      </c>
      <c r="G28" s="10">
        <v>30</v>
      </c>
      <c r="H28" s="10" t="s">
        <v>32</v>
      </c>
      <c r="I28" s="10">
        <v>1</v>
      </c>
      <c r="J28" s="27">
        <f>IF(Table5[[#This Row],[Activity (Bq)]]="","",Table5[[#This Row],[Activity (Bq)]]/37000000000)</f>
        <v>4.5320000000000001E-4</v>
      </c>
      <c r="AD28" s="30" t="s">
        <v>59</v>
      </c>
      <c r="AE28" s="18" t="s">
        <v>818</v>
      </c>
      <c r="AF28" s="18" t="s">
        <v>821</v>
      </c>
      <c r="AG28" s="18" t="s">
        <v>854</v>
      </c>
      <c r="AH28" s="18"/>
    </row>
    <row r="29" spans="1:34">
      <c r="A29" s="9" t="s">
        <v>885</v>
      </c>
      <c r="B29" s="9" t="s">
        <v>537</v>
      </c>
      <c r="C29" s="19">
        <v>4.9999999999999998E-7</v>
      </c>
      <c r="D29" s="31">
        <f>IF(Table5[[#This Row],[Mass (g)]]="","",Table5[[#This Row],[Mass (g)]]*VLOOKUP(Table5[[#This Row],[Nuclide]],Doedata,4)*37000000000)</f>
        <v>72.704999999999998</v>
      </c>
      <c r="E29" s="10" t="s">
        <v>30</v>
      </c>
      <c r="F29" s="10" t="s">
        <v>31</v>
      </c>
      <c r="G29" s="10">
        <v>30</v>
      </c>
      <c r="H29" s="10" t="s">
        <v>32</v>
      </c>
      <c r="I29" s="10">
        <v>1</v>
      </c>
      <c r="J29" s="27">
        <f>IF(Table5[[#This Row],[Activity (Bq)]]="","",Table5[[#This Row],[Activity (Bq)]]/37000000000)</f>
        <v>1.9650000000000001E-9</v>
      </c>
      <c r="AD29" s="30" t="s">
        <v>60</v>
      </c>
      <c r="AE29" s="18" t="s">
        <v>819</v>
      </c>
      <c r="AF29" s="18"/>
      <c r="AG29" s="18" t="s">
        <v>855</v>
      </c>
      <c r="AH29" s="18"/>
    </row>
    <row r="30" spans="1:34">
      <c r="A30" s="9" t="s">
        <v>886</v>
      </c>
      <c r="B30" s="9" t="s">
        <v>77</v>
      </c>
      <c r="C30" s="19">
        <v>6.0000000000000002E-6</v>
      </c>
      <c r="D30" s="31">
        <f>IF(Table5[[#This Row],[Mass (g)]]="","",Table5[[#This Row],[Mass (g)]]*VLOOKUP(Table5[[#This Row],[Nuclide]],Doedata,4)*37000000000)</f>
        <v>761460.00000000012</v>
      </c>
      <c r="E30" s="10" t="s">
        <v>30</v>
      </c>
      <c r="F30" s="10" t="s">
        <v>31</v>
      </c>
      <c r="G30" s="10">
        <v>30</v>
      </c>
      <c r="H30" s="10" t="s">
        <v>32</v>
      </c>
      <c r="I30" s="10">
        <v>1</v>
      </c>
      <c r="J30" s="27">
        <f>IF(Table5[[#This Row],[Activity (Bq)]]="","",Table5[[#This Row],[Activity (Bq)]]/37000000000)</f>
        <v>2.0580000000000003E-5</v>
      </c>
      <c r="AD30" s="30" t="s">
        <v>62</v>
      </c>
      <c r="AE30" s="18" t="s">
        <v>820</v>
      </c>
      <c r="AF30" s="18"/>
      <c r="AG30" s="18" t="s">
        <v>849</v>
      </c>
      <c r="AH30" s="18"/>
    </row>
    <row r="31" spans="1:34">
      <c r="A31" s="9" t="s">
        <v>886</v>
      </c>
      <c r="B31" s="9" t="s">
        <v>533</v>
      </c>
      <c r="C31" s="19">
        <v>2.9999999999999999E-7</v>
      </c>
      <c r="D31" s="31">
        <f>IF(Table5[[#This Row],[Mass (g)]]="","",Table5[[#This Row],[Mass (g)]]*VLOOKUP(Table5[[#This Row],[Nuclide]],Doedata,4)*37000000000)</f>
        <v>189810</v>
      </c>
      <c r="E31" s="10" t="s">
        <v>30</v>
      </c>
      <c r="F31" s="10" t="s">
        <v>31</v>
      </c>
      <c r="G31" s="10">
        <v>30</v>
      </c>
      <c r="H31" s="10" t="s">
        <v>32</v>
      </c>
      <c r="I31" s="10">
        <v>1</v>
      </c>
      <c r="J31" s="27">
        <f>IF(Table5[[#This Row],[Activity (Bq)]]="","",Table5[[#This Row],[Activity (Bq)]]/37000000000)</f>
        <v>5.13E-6</v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A32" s="9" t="s">
        <v>886</v>
      </c>
      <c r="B32" s="9" t="s">
        <v>534</v>
      </c>
      <c r="C32" s="19">
        <v>1.8E-3</v>
      </c>
      <c r="D32" s="31">
        <f>IF(Table5[[#This Row],[Mass (g)]]="","",Table5[[#This Row],[Mass (g)]]*VLOOKUP(Table5[[#This Row],[Nuclide]],Doedata,4)*37000000000)</f>
        <v>4142519.9999999995</v>
      </c>
      <c r="E32" s="10" t="s">
        <v>30</v>
      </c>
      <c r="F32" s="10" t="s">
        <v>31</v>
      </c>
      <c r="G32" s="10">
        <v>30</v>
      </c>
      <c r="H32" s="10" t="s">
        <v>32</v>
      </c>
      <c r="I32" s="10">
        <v>1</v>
      </c>
      <c r="J32" s="27">
        <f>IF(Table5[[#This Row],[Activity (Bq)]]="","",Table5[[#This Row],[Activity (Bq)]]/37000000000)</f>
        <v>1.1195999999999999E-4</v>
      </c>
      <c r="AD32" s="30" t="s">
        <v>64</v>
      </c>
      <c r="AE32" s="18"/>
      <c r="AF32" s="18"/>
      <c r="AG32" s="18" t="s">
        <v>856</v>
      </c>
      <c r="AH32" s="18"/>
    </row>
    <row r="33" spans="1:34">
      <c r="A33" s="9" t="s">
        <v>886</v>
      </c>
      <c r="B33" s="9" t="s">
        <v>535</v>
      </c>
      <c r="C33" s="19">
        <v>2.0000000000000001E-4</v>
      </c>
      <c r="D33" s="31">
        <f>IF(Table5[[#This Row],[Mass (g)]]="","",Table5[[#This Row],[Mass (g)]]*VLOOKUP(Table5[[#This Row],[Nuclide]],Doedata,4)*37000000000)</f>
        <v>1687200.0000000002</v>
      </c>
      <c r="E33" s="10" t="s">
        <v>30</v>
      </c>
      <c r="F33" s="10" t="s">
        <v>31</v>
      </c>
      <c r="G33" s="10">
        <v>30</v>
      </c>
      <c r="H33" s="10" t="s">
        <v>32</v>
      </c>
      <c r="I33" s="10">
        <v>1</v>
      </c>
      <c r="J33" s="27">
        <f>IF(Table5[[#This Row],[Activity (Bq)]]="","",Table5[[#This Row],[Activity (Bq)]]/37000000000)</f>
        <v>4.5600000000000004E-5</v>
      </c>
      <c r="AD33" s="30" t="s">
        <v>65</v>
      </c>
      <c r="AE33" s="18"/>
      <c r="AF33" s="18"/>
      <c r="AG33" s="18" t="s">
        <v>857</v>
      </c>
      <c r="AH33" s="18"/>
    </row>
    <row r="34" spans="1:34">
      <c r="A34" s="9" t="s">
        <v>886</v>
      </c>
      <c r="B34" s="9" t="s">
        <v>536</v>
      </c>
      <c r="C34" s="19">
        <v>4.4000000000000002E-6</v>
      </c>
      <c r="D34" s="31">
        <f>IF(Table5[[#This Row],[Mass (g)]]="","",Table5[[#This Row],[Mass (g)]]*VLOOKUP(Table5[[#This Row],[Nuclide]],Doedata,4)*37000000000)</f>
        <v>16768400</v>
      </c>
      <c r="E34" s="10" t="s">
        <v>30</v>
      </c>
      <c r="F34" s="10" t="s">
        <v>31</v>
      </c>
      <c r="G34" s="10">
        <v>30</v>
      </c>
      <c r="H34" s="10" t="s">
        <v>32</v>
      </c>
      <c r="I34" s="10">
        <v>1</v>
      </c>
      <c r="J34" s="27">
        <f>IF(Table5[[#This Row],[Activity (Bq)]]="","",Table5[[#This Row],[Activity (Bq)]]/37000000000)</f>
        <v>4.5320000000000001E-4</v>
      </c>
      <c r="AD34" s="30" t="s">
        <v>66</v>
      </c>
      <c r="AE34" s="18"/>
      <c r="AF34" s="18"/>
      <c r="AG34" s="18" t="s">
        <v>858</v>
      </c>
      <c r="AH34" s="18"/>
    </row>
    <row r="35" spans="1:34">
      <c r="A35" s="9" t="s">
        <v>886</v>
      </c>
      <c r="B35" s="9" t="s">
        <v>537</v>
      </c>
      <c r="C35" s="19">
        <v>4.9999999999999998E-7</v>
      </c>
      <c r="D35" s="31">
        <f>IF(Table5[[#This Row],[Mass (g)]]="","",Table5[[#This Row],[Mass (g)]]*VLOOKUP(Table5[[#This Row],[Nuclide]],Doedata,4)*37000000000)</f>
        <v>72.704999999999998</v>
      </c>
      <c r="E35" s="10" t="s">
        <v>30</v>
      </c>
      <c r="F35" s="10" t="s">
        <v>31</v>
      </c>
      <c r="G35" s="10">
        <v>30</v>
      </c>
      <c r="H35" s="10" t="s">
        <v>32</v>
      </c>
      <c r="I35" s="10">
        <v>1</v>
      </c>
      <c r="J35" s="27">
        <f>IF(Table5[[#This Row],[Activity (Bq)]]="","",Table5[[#This Row],[Activity (Bq)]]/37000000000)</f>
        <v>1.9650000000000001E-9</v>
      </c>
      <c r="AD35" s="30" t="s">
        <v>67</v>
      </c>
      <c r="AE35" s="18"/>
      <c r="AF35" s="18"/>
      <c r="AG35" s="18" t="s">
        <v>859</v>
      </c>
      <c r="AH35" s="18"/>
    </row>
    <row r="36" spans="1:34">
      <c r="A36" s="9" t="s">
        <v>887</v>
      </c>
      <c r="B36" s="9" t="s">
        <v>77</v>
      </c>
      <c r="C36" s="19">
        <v>6.0000000000000002E-6</v>
      </c>
      <c r="D36" s="31">
        <f>IF(Table5[[#This Row],[Mass (g)]]="","",Table5[[#This Row],[Mass (g)]]*VLOOKUP(Table5[[#This Row],[Nuclide]],Doedata,4)*37000000000)</f>
        <v>761460.00000000012</v>
      </c>
      <c r="E36" s="10" t="s">
        <v>30</v>
      </c>
      <c r="F36" s="10" t="s">
        <v>31</v>
      </c>
      <c r="G36" s="10">
        <v>30</v>
      </c>
      <c r="H36" s="10" t="s">
        <v>32</v>
      </c>
      <c r="I36" s="10">
        <v>1</v>
      </c>
      <c r="J36" s="27">
        <f>IF(Table5[[#This Row],[Activity (Bq)]]="","",Table5[[#This Row],[Activity (Bq)]]/37000000000)</f>
        <v>2.0580000000000003E-5</v>
      </c>
      <c r="AD36" s="30" t="s">
        <v>68</v>
      </c>
      <c r="AE36" s="18"/>
      <c r="AF36" s="18"/>
      <c r="AG36" s="18" t="s">
        <v>860</v>
      </c>
      <c r="AH36" s="18"/>
    </row>
    <row r="37" spans="1:34">
      <c r="A37" s="9" t="s">
        <v>887</v>
      </c>
      <c r="B37" s="9" t="s">
        <v>533</v>
      </c>
      <c r="C37" s="19">
        <v>2.9999999999999999E-7</v>
      </c>
      <c r="D37" s="31">
        <f>IF(Table5[[#This Row],[Mass (g)]]="","",Table5[[#This Row],[Mass (g)]]*VLOOKUP(Table5[[#This Row],[Nuclide]],Doedata,4)*37000000000)</f>
        <v>189810</v>
      </c>
      <c r="E37" s="10" t="s">
        <v>30</v>
      </c>
      <c r="F37" s="10" t="s">
        <v>31</v>
      </c>
      <c r="G37" s="10">
        <v>30</v>
      </c>
      <c r="H37" s="10" t="s">
        <v>32</v>
      </c>
      <c r="I37" s="10">
        <v>1</v>
      </c>
      <c r="J37" s="27">
        <f>IF(Table5[[#This Row],[Activity (Bq)]]="","",Table5[[#This Row],[Activity (Bq)]]/37000000000)</f>
        <v>5.13E-6</v>
      </c>
      <c r="AD37" s="30" t="s">
        <v>69</v>
      </c>
      <c r="AE37" s="18"/>
      <c r="AF37" s="18"/>
      <c r="AG37" s="18" t="s">
        <v>861</v>
      </c>
      <c r="AH37" s="18"/>
    </row>
    <row r="38" spans="1:34">
      <c r="A38" s="9" t="s">
        <v>887</v>
      </c>
      <c r="B38" s="9" t="s">
        <v>534</v>
      </c>
      <c r="C38" s="19">
        <v>1.8E-3</v>
      </c>
      <c r="D38" s="31">
        <f>IF(Table5[[#This Row],[Mass (g)]]="","",Table5[[#This Row],[Mass (g)]]*VLOOKUP(Table5[[#This Row],[Nuclide]],Doedata,4)*37000000000)</f>
        <v>4142519.9999999995</v>
      </c>
      <c r="E38" s="10" t="s">
        <v>30</v>
      </c>
      <c r="F38" s="10" t="s">
        <v>31</v>
      </c>
      <c r="G38" s="10">
        <v>30</v>
      </c>
      <c r="H38" s="10" t="s">
        <v>32</v>
      </c>
      <c r="I38" s="10">
        <v>1</v>
      </c>
      <c r="J38" s="27">
        <f>IF(Table5[[#This Row],[Activity (Bq)]]="","",Table5[[#This Row],[Activity (Bq)]]/37000000000)</f>
        <v>1.1195999999999999E-4</v>
      </c>
      <c r="AD38" s="30" t="s">
        <v>70</v>
      </c>
      <c r="AE38" s="18"/>
      <c r="AF38" s="18"/>
      <c r="AG38" s="18" t="s">
        <v>862</v>
      </c>
      <c r="AH38" s="18"/>
    </row>
    <row r="39" spans="1:34">
      <c r="A39" s="9" t="s">
        <v>887</v>
      </c>
      <c r="B39" s="9" t="s">
        <v>535</v>
      </c>
      <c r="C39" s="19">
        <v>2.0000000000000001E-4</v>
      </c>
      <c r="D39" s="31">
        <f>IF(Table5[[#This Row],[Mass (g)]]="","",Table5[[#This Row],[Mass (g)]]*VLOOKUP(Table5[[#This Row],[Nuclide]],Doedata,4)*37000000000)</f>
        <v>1687200.0000000002</v>
      </c>
      <c r="E39" s="10" t="s">
        <v>30</v>
      </c>
      <c r="F39" s="10" t="s">
        <v>31</v>
      </c>
      <c r="G39" s="10">
        <v>30</v>
      </c>
      <c r="H39" s="10" t="s">
        <v>32</v>
      </c>
      <c r="I39" s="10">
        <v>1</v>
      </c>
      <c r="J39" s="27">
        <f>IF(Table5[[#This Row],[Activity (Bq)]]="","",Table5[[#This Row],[Activity (Bq)]]/37000000000)</f>
        <v>4.5600000000000004E-5</v>
      </c>
      <c r="AD39" s="30" t="s">
        <v>71</v>
      </c>
      <c r="AE39" s="18"/>
      <c r="AF39" s="18"/>
      <c r="AG39" s="18" t="s">
        <v>829</v>
      </c>
      <c r="AH39" s="18"/>
    </row>
    <row r="40" spans="1:34">
      <c r="A40" s="9" t="s">
        <v>887</v>
      </c>
      <c r="B40" s="9" t="s">
        <v>536</v>
      </c>
      <c r="C40" s="19">
        <v>4.4000000000000002E-6</v>
      </c>
      <c r="D40" s="31">
        <f>IF(Table5[[#This Row],[Mass (g)]]="","",Table5[[#This Row],[Mass (g)]]*VLOOKUP(Table5[[#This Row],[Nuclide]],Doedata,4)*37000000000)</f>
        <v>16768400</v>
      </c>
      <c r="E40" s="10" t="s">
        <v>30</v>
      </c>
      <c r="F40" s="10" t="s">
        <v>31</v>
      </c>
      <c r="G40" s="10">
        <v>30</v>
      </c>
      <c r="H40" s="10" t="s">
        <v>32</v>
      </c>
      <c r="I40" s="10">
        <v>1</v>
      </c>
      <c r="J40" s="27">
        <f>IF(Table5[[#This Row],[Activity (Bq)]]="","",Table5[[#This Row],[Activity (Bq)]]/37000000000)</f>
        <v>4.5320000000000001E-4</v>
      </c>
      <c r="AD40" s="30" t="s">
        <v>72</v>
      </c>
      <c r="AE40" s="18"/>
      <c r="AF40" s="18"/>
      <c r="AG40" s="18" t="s">
        <v>830</v>
      </c>
      <c r="AH40" s="18"/>
    </row>
    <row r="41" spans="1:34">
      <c r="A41" s="9" t="s">
        <v>887</v>
      </c>
      <c r="B41" s="9" t="s">
        <v>537</v>
      </c>
      <c r="C41" s="19">
        <v>4.9999999999999998E-7</v>
      </c>
      <c r="D41" s="31">
        <f>IF(Table5[[#This Row],[Mass (g)]]="","",Table5[[#This Row],[Mass (g)]]*VLOOKUP(Table5[[#This Row],[Nuclide]],Doedata,4)*37000000000)</f>
        <v>72.704999999999998</v>
      </c>
      <c r="E41" s="10" t="s">
        <v>30</v>
      </c>
      <c r="F41" s="10" t="s">
        <v>31</v>
      </c>
      <c r="G41" s="10">
        <v>30</v>
      </c>
      <c r="H41" s="10" t="s">
        <v>32</v>
      </c>
      <c r="I41" s="10">
        <v>1</v>
      </c>
      <c r="J41" s="27">
        <f>IF(Table5[[#This Row],[Activity (Bq)]]="","",Table5[[#This Row],[Activity (Bq)]]/37000000000)</f>
        <v>1.9650000000000001E-9</v>
      </c>
      <c r="AD41" s="30" t="s">
        <v>51</v>
      </c>
      <c r="AE41" s="18"/>
      <c r="AF41" s="18"/>
      <c r="AG41" s="18" t="s">
        <v>831</v>
      </c>
      <c r="AH41" s="18"/>
    </row>
    <row r="42" spans="1:34">
      <c r="A42" s="9" t="s">
        <v>888</v>
      </c>
      <c r="B42" s="9" t="s">
        <v>77</v>
      </c>
      <c r="C42" s="19">
        <v>6.0000000000000002E-6</v>
      </c>
      <c r="D42" s="31">
        <f>IF(Table5[[#This Row],[Mass (g)]]="","",Table5[[#This Row],[Mass (g)]]*VLOOKUP(Table5[[#This Row],[Nuclide]],Doedata,4)*37000000000)</f>
        <v>761460.00000000012</v>
      </c>
      <c r="E42" s="10" t="s">
        <v>30</v>
      </c>
      <c r="F42" s="10" t="s">
        <v>31</v>
      </c>
      <c r="G42" s="10">
        <v>30</v>
      </c>
      <c r="H42" s="10" t="s">
        <v>32</v>
      </c>
      <c r="I42" s="10">
        <v>1</v>
      </c>
      <c r="J42" s="27">
        <f>IF(Table5[[#This Row],[Activity (Bq)]]="","",Table5[[#This Row],[Activity (Bq)]]/37000000000)</f>
        <v>2.0580000000000003E-5</v>
      </c>
      <c r="AD42" s="30" t="s">
        <v>73</v>
      </c>
      <c r="AE42" s="18"/>
      <c r="AF42" s="18"/>
      <c r="AG42" s="18" t="s">
        <v>832</v>
      </c>
      <c r="AH42" s="18"/>
    </row>
    <row r="43" spans="1:34">
      <c r="A43" s="9" t="s">
        <v>888</v>
      </c>
      <c r="B43" s="9" t="s">
        <v>533</v>
      </c>
      <c r="C43" s="19">
        <v>2.9999999999999999E-7</v>
      </c>
      <c r="D43" s="31">
        <f>IF(Table5[[#This Row],[Mass (g)]]="","",Table5[[#This Row],[Mass (g)]]*VLOOKUP(Table5[[#This Row],[Nuclide]],Doedata,4)*37000000000)</f>
        <v>189810</v>
      </c>
      <c r="E43" s="10" t="s">
        <v>30</v>
      </c>
      <c r="F43" s="10" t="s">
        <v>31</v>
      </c>
      <c r="G43" s="10">
        <v>30</v>
      </c>
      <c r="H43" s="10" t="s">
        <v>32</v>
      </c>
      <c r="I43" s="10">
        <v>1</v>
      </c>
      <c r="J43" s="27">
        <f>IF(Table5[[#This Row],[Activity (Bq)]]="","",Table5[[#This Row],[Activity (Bq)]]/37000000000)</f>
        <v>5.13E-6</v>
      </c>
      <c r="AD43" s="30" t="s">
        <v>74</v>
      </c>
      <c r="AE43" s="18"/>
      <c r="AF43" s="18"/>
      <c r="AG43" s="18" t="s">
        <v>833</v>
      </c>
      <c r="AH43" s="18"/>
    </row>
    <row r="44" spans="1:34">
      <c r="A44" s="9" t="s">
        <v>888</v>
      </c>
      <c r="B44" s="9" t="s">
        <v>534</v>
      </c>
      <c r="C44" s="19">
        <v>1.8E-3</v>
      </c>
      <c r="D44" s="31">
        <f>IF(Table5[[#This Row],[Mass (g)]]="","",Table5[[#This Row],[Mass (g)]]*VLOOKUP(Table5[[#This Row],[Nuclide]],Doedata,4)*37000000000)</f>
        <v>4142519.9999999995</v>
      </c>
      <c r="E44" s="10" t="s">
        <v>30</v>
      </c>
      <c r="F44" s="10" t="s">
        <v>31</v>
      </c>
      <c r="G44" s="10">
        <v>30</v>
      </c>
      <c r="H44" s="10" t="s">
        <v>32</v>
      </c>
      <c r="I44" s="10">
        <v>1</v>
      </c>
      <c r="J44" s="27">
        <f>IF(Table5[[#This Row],[Activity (Bq)]]="","",Table5[[#This Row],[Activity (Bq)]]/37000000000)</f>
        <v>1.1195999999999999E-4</v>
      </c>
      <c r="AD44" s="30" t="s">
        <v>75</v>
      </c>
      <c r="AE44" s="18"/>
      <c r="AF44" s="18"/>
      <c r="AG44" s="18" t="s">
        <v>834</v>
      </c>
      <c r="AH44" s="18"/>
    </row>
    <row r="45" spans="1:34">
      <c r="A45" s="9" t="s">
        <v>888</v>
      </c>
      <c r="B45" s="9" t="s">
        <v>535</v>
      </c>
      <c r="C45" s="19">
        <v>2.0000000000000001E-4</v>
      </c>
      <c r="D45" s="31">
        <f>IF(Table5[[#This Row],[Mass (g)]]="","",Table5[[#This Row],[Mass (g)]]*VLOOKUP(Table5[[#This Row],[Nuclide]],Doedata,4)*37000000000)</f>
        <v>1687200.0000000002</v>
      </c>
      <c r="E45" s="10" t="s">
        <v>30</v>
      </c>
      <c r="F45" s="10" t="s">
        <v>31</v>
      </c>
      <c r="G45" s="10">
        <v>30</v>
      </c>
      <c r="H45" s="10" t="s">
        <v>32</v>
      </c>
      <c r="I45" s="10">
        <v>1</v>
      </c>
      <c r="J45" s="27">
        <f>IF(Table5[[#This Row],[Activity (Bq)]]="","",Table5[[#This Row],[Activity (Bq)]]/37000000000)</f>
        <v>4.5600000000000004E-5</v>
      </c>
      <c r="AD45" s="30" t="s">
        <v>76</v>
      </c>
      <c r="AE45" s="18"/>
      <c r="AF45" s="18"/>
      <c r="AG45" s="18" t="s">
        <v>835</v>
      </c>
      <c r="AH45" s="18"/>
    </row>
    <row r="46" spans="1:34">
      <c r="A46" s="9" t="s">
        <v>888</v>
      </c>
      <c r="B46" s="9" t="s">
        <v>536</v>
      </c>
      <c r="C46" s="19">
        <v>4.4000000000000002E-6</v>
      </c>
      <c r="D46" s="31">
        <f>IF(Table5[[#This Row],[Mass (g)]]="","",Table5[[#This Row],[Mass (g)]]*VLOOKUP(Table5[[#This Row],[Nuclide]],Doedata,4)*37000000000)</f>
        <v>16768400</v>
      </c>
      <c r="E46" s="10" t="s">
        <v>30</v>
      </c>
      <c r="F46" s="10" t="s">
        <v>31</v>
      </c>
      <c r="G46" s="10">
        <v>30</v>
      </c>
      <c r="H46" s="10" t="s">
        <v>32</v>
      </c>
      <c r="I46" s="10">
        <v>1</v>
      </c>
      <c r="J46" s="27">
        <f>IF(Table5[[#This Row],[Activity (Bq)]]="","",Table5[[#This Row],[Activity (Bq)]]/37000000000)</f>
        <v>4.5320000000000001E-4</v>
      </c>
      <c r="AD46" s="30" t="s">
        <v>77</v>
      </c>
      <c r="AE46" s="18"/>
      <c r="AF46" s="18"/>
      <c r="AG46" s="18" t="s">
        <v>863</v>
      </c>
      <c r="AH46" s="18"/>
    </row>
    <row r="47" spans="1:34">
      <c r="A47" s="9" t="s">
        <v>888</v>
      </c>
      <c r="B47" s="9" t="s">
        <v>537</v>
      </c>
      <c r="C47" s="19">
        <v>4.9999999999999998E-7</v>
      </c>
      <c r="D47" s="31">
        <f>IF(Table5[[#This Row],[Mass (g)]]="","",Table5[[#This Row],[Mass (g)]]*VLOOKUP(Table5[[#This Row],[Nuclide]],Doedata,4)*37000000000)</f>
        <v>72.704999999999998</v>
      </c>
      <c r="E47" s="10" t="s">
        <v>30</v>
      </c>
      <c r="F47" s="10" t="s">
        <v>31</v>
      </c>
      <c r="G47" s="10">
        <v>30</v>
      </c>
      <c r="H47" s="10" t="s">
        <v>32</v>
      </c>
      <c r="I47" s="10">
        <v>1</v>
      </c>
      <c r="J47" s="27">
        <f>IF(Table5[[#This Row],[Activity (Bq)]]="","",Table5[[#This Row],[Activity (Bq)]]/37000000000)</f>
        <v>1.9650000000000001E-9</v>
      </c>
      <c r="AD47" s="30" t="s">
        <v>78</v>
      </c>
      <c r="AE47" s="18"/>
      <c r="AF47" s="18"/>
      <c r="AG47" s="18" t="s">
        <v>864</v>
      </c>
      <c r="AH47" s="18"/>
    </row>
    <row r="48" spans="1:34">
      <c r="A48" s="9" t="s">
        <v>889</v>
      </c>
      <c r="B48" s="9" t="s">
        <v>77</v>
      </c>
      <c r="C48" s="19">
        <v>6.0000000000000002E-6</v>
      </c>
      <c r="D48" s="31">
        <f>IF(Table5[[#This Row],[Mass (g)]]="","",Table5[[#This Row],[Mass (g)]]*VLOOKUP(Table5[[#This Row],[Nuclide]],Doedata,4)*37000000000)</f>
        <v>761460.00000000012</v>
      </c>
      <c r="E48" s="10" t="s">
        <v>30</v>
      </c>
      <c r="F48" s="10" t="s">
        <v>31</v>
      </c>
      <c r="G48" s="10">
        <v>30</v>
      </c>
      <c r="H48" s="10" t="s">
        <v>32</v>
      </c>
      <c r="I48" s="10">
        <v>1</v>
      </c>
      <c r="J48" s="27">
        <f>IF(Table5[[#This Row],[Activity (Bq)]]="","",Table5[[#This Row],[Activity (Bq)]]/37000000000)</f>
        <v>2.0580000000000003E-5</v>
      </c>
      <c r="AD48" s="30" t="s">
        <v>79</v>
      </c>
      <c r="AE48" s="18"/>
      <c r="AF48" s="18"/>
      <c r="AG48" s="18" t="s">
        <v>865</v>
      </c>
      <c r="AH48" s="18"/>
    </row>
    <row r="49" spans="1:34">
      <c r="A49" s="9" t="s">
        <v>889</v>
      </c>
      <c r="B49" s="9" t="s">
        <v>533</v>
      </c>
      <c r="C49" s="19">
        <v>2.9999999999999999E-7</v>
      </c>
      <c r="D49" s="31">
        <f>IF(Table5[[#This Row],[Mass (g)]]="","",Table5[[#This Row],[Mass (g)]]*VLOOKUP(Table5[[#This Row],[Nuclide]],Doedata,4)*37000000000)</f>
        <v>189810</v>
      </c>
      <c r="E49" s="10" t="s">
        <v>30</v>
      </c>
      <c r="F49" s="10" t="s">
        <v>31</v>
      </c>
      <c r="G49" s="10">
        <v>30</v>
      </c>
      <c r="H49" s="10" t="s">
        <v>32</v>
      </c>
      <c r="I49" s="10">
        <v>1</v>
      </c>
      <c r="J49" s="27">
        <f>IF(Table5[[#This Row],[Activity (Bq)]]="","",Table5[[#This Row],[Activity (Bq)]]/37000000000)</f>
        <v>5.13E-6</v>
      </c>
      <c r="AD49" s="30" t="s">
        <v>80</v>
      </c>
      <c r="AE49" s="18"/>
      <c r="AF49" s="18"/>
      <c r="AG49" s="18" t="s">
        <v>836</v>
      </c>
      <c r="AH49" s="18"/>
    </row>
    <row r="50" spans="1:34">
      <c r="A50" s="9" t="s">
        <v>889</v>
      </c>
      <c r="B50" s="9" t="s">
        <v>534</v>
      </c>
      <c r="C50" s="19">
        <v>1.8E-3</v>
      </c>
      <c r="D50" s="31">
        <f>IF(Table5[[#This Row],[Mass (g)]]="","",Table5[[#This Row],[Mass (g)]]*VLOOKUP(Table5[[#This Row],[Nuclide]],Doedata,4)*37000000000)</f>
        <v>4142519.9999999995</v>
      </c>
      <c r="E50" s="10" t="s">
        <v>30</v>
      </c>
      <c r="F50" s="10" t="s">
        <v>31</v>
      </c>
      <c r="G50" s="10">
        <v>30</v>
      </c>
      <c r="H50" s="10" t="s">
        <v>32</v>
      </c>
      <c r="I50" s="10">
        <v>1</v>
      </c>
      <c r="J50" s="27">
        <f>IF(Table5[[#This Row],[Activity (Bq)]]="","",Table5[[#This Row],[Activity (Bq)]]/37000000000)</f>
        <v>1.1195999999999999E-4</v>
      </c>
      <c r="AD50" s="30" t="s">
        <v>81</v>
      </c>
      <c r="AE50" s="18"/>
      <c r="AF50" s="18"/>
      <c r="AG50" s="18" t="s">
        <v>866</v>
      </c>
      <c r="AH50" s="18"/>
    </row>
    <row r="51" spans="1:34">
      <c r="A51" s="9" t="s">
        <v>889</v>
      </c>
      <c r="B51" s="9" t="s">
        <v>535</v>
      </c>
      <c r="C51" s="19">
        <v>2.0000000000000001E-4</v>
      </c>
      <c r="D51" s="31">
        <f>IF(Table5[[#This Row],[Mass (g)]]="","",Table5[[#This Row],[Mass (g)]]*VLOOKUP(Table5[[#This Row],[Nuclide]],Doedata,4)*37000000000)</f>
        <v>1687200.0000000002</v>
      </c>
      <c r="E51" s="10" t="s">
        <v>30</v>
      </c>
      <c r="F51" s="10" t="s">
        <v>31</v>
      </c>
      <c r="G51" s="10">
        <v>30</v>
      </c>
      <c r="H51" s="10" t="s">
        <v>32</v>
      </c>
      <c r="I51" s="10">
        <v>1</v>
      </c>
      <c r="J51" s="27">
        <f>IF(Table5[[#This Row],[Activity (Bq)]]="","",Table5[[#This Row],[Activity (Bq)]]/37000000000)</f>
        <v>4.5600000000000004E-5</v>
      </c>
      <c r="AD51" s="30" t="s">
        <v>82</v>
      </c>
      <c r="AE51" s="18"/>
      <c r="AF51" s="18"/>
      <c r="AG51" s="18" t="s">
        <v>867</v>
      </c>
      <c r="AH51" s="18"/>
    </row>
    <row r="52" spans="1:34">
      <c r="A52" s="9" t="s">
        <v>889</v>
      </c>
      <c r="B52" s="9" t="s">
        <v>536</v>
      </c>
      <c r="C52" s="19">
        <v>4.4000000000000002E-6</v>
      </c>
      <c r="D52" s="31">
        <f>IF(Table5[[#This Row],[Mass (g)]]="","",Table5[[#This Row],[Mass (g)]]*VLOOKUP(Table5[[#This Row],[Nuclide]],Doedata,4)*37000000000)</f>
        <v>16768400</v>
      </c>
      <c r="E52" s="10" t="s">
        <v>30</v>
      </c>
      <c r="F52" s="10" t="s">
        <v>31</v>
      </c>
      <c r="G52" s="10">
        <v>30</v>
      </c>
      <c r="H52" s="10" t="s">
        <v>32</v>
      </c>
      <c r="I52" s="10">
        <v>1</v>
      </c>
      <c r="J52" s="27">
        <f>IF(Table5[[#This Row],[Activity (Bq)]]="","",Table5[[#This Row],[Activity (Bq)]]/37000000000)</f>
        <v>4.5320000000000001E-4</v>
      </c>
      <c r="AD52" s="30" t="s">
        <v>83</v>
      </c>
      <c r="AE52" s="18"/>
      <c r="AF52" s="18"/>
      <c r="AG52" s="18" t="s">
        <v>868</v>
      </c>
      <c r="AH52" s="18"/>
    </row>
    <row r="53" spans="1:34">
      <c r="A53" s="9" t="s">
        <v>889</v>
      </c>
      <c r="B53" s="9" t="s">
        <v>537</v>
      </c>
      <c r="C53" s="19">
        <v>4.9999999999999998E-7</v>
      </c>
      <c r="D53" s="31">
        <f>IF(Table5[[#This Row],[Mass (g)]]="","",Table5[[#This Row],[Mass (g)]]*VLOOKUP(Table5[[#This Row],[Nuclide]],Doedata,4)*37000000000)</f>
        <v>72.704999999999998</v>
      </c>
      <c r="E53" s="10" t="s">
        <v>30</v>
      </c>
      <c r="F53" s="10" t="s">
        <v>31</v>
      </c>
      <c r="G53" s="10">
        <v>30</v>
      </c>
      <c r="H53" s="10" t="s">
        <v>32</v>
      </c>
      <c r="I53" s="10">
        <v>1</v>
      </c>
      <c r="J53" s="27">
        <f>IF(Table5[[#This Row],[Activity (Bq)]]="","",Table5[[#This Row],[Activity (Bq)]]/37000000000)</f>
        <v>1.9650000000000001E-9</v>
      </c>
      <c r="AD53" s="30" t="s">
        <v>84</v>
      </c>
      <c r="AE53" s="18"/>
      <c r="AF53" s="18"/>
      <c r="AG53" s="18" t="s">
        <v>851</v>
      </c>
      <c r="AH53" s="18"/>
    </row>
    <row r="54" spans="1:34">
      <c r="A54" s="9" t="s">
        <v>890</v>
      </c>
      <c r="B54" s="9" t="s">
        <v>77</v>
      </c>
      <c r="C54" s="19">
        <v>6.0000000000000002E-6</v>
      </c>
      <c r="D54" s="31">
        <f>IF(Table5[[#This Row],[Mass (g)]]="","",Table5[[#This Row],[Mass (g)]]*VLOOKUP(Table5[[#This Row],[Nuclide]],Doedata,4)*37000000000)</f>
        <v>761460.00000000012</v>
      </c>
      <c r="E54" s="10" t="s">
        <v>30</v>
      </c>
      <c r="F54" s="10" t="s">
        <v>31</v>
      </c>
      <c r="G54" s="10">
        <v>30</v>
      </c>
      <c r="H54" s="10" t="s">
        <v>32</v>
      </c>
      <c r="I54" s="10">
        <v>1</v>
      </c>
      <c r="J54" s="27">
        <f>IF(Table5[[#This Row],[Activity (Bq)]]="","",Table5[[#This Row],[Activity (Bq)]]/37000000000)</f>
        <v>2.0580000000000003E-5</v>
      </c>
      <c r="AD54" s="30" t="s">
        <v>85</v>
      </c>
      <c r="AE54" s="18"/>
      <c r="AF54" s="18"/>
      <c r="AG54" s="18" t="s">
        <v>869</v>
      </c>
      <c r="AH54" s="18"/>
    </row>
    <row r="55" spans="1:34">
      <c r="A55" s="9" t="s">
        <v>890</v>
      </c>
      <c r="B55" s="9" t="s">
        <v>533</v>
      </c>
      <c r="C55" s="19">
        <v>2.9999999999999999E-7</v>
      </c>
      <c r="D55" s="31">
        <f>IF(Table5[[#This Row],[Mass (g)]]="","",Table5[[#This Row],[Mass (g)]]*VLOOKUP(Table5[[#This Row],[Nuclide]],Doedata,4)*37000000000)</f>
        <v>189810</v>
      </c>
      <c r="E55" s="10" t="s">
        <v>30</v>
      </c>
      <c r="F55" s="10" t="s">
        <v>31</v>
      </c>
      <c r="G55" s="10">
        <v>30</v>
      </c>
      <c r="H55" s="10" t="s">
        <v>32</v>
      </c>
      <c r="I55" s="10">
        <v>1</v>
      </c>
      <c r="J55" s="27">
        <f>IF(Table5[[#This Row],[Activity (Bq)]]="","",Table5[[#This Row],[Activity (Bq)]]/37000000000)</f>
        <v>5.13E-6</v>
      </c>
      <c r="AD55" s="30" t="s">
        <v>86</v>
      </c>
      <c r="AE55" s="18"/>
      <c r="AF55" s="18"/>
      <c r="AG55" s="18" t="s">
        <v>870</v>
      </c>
      <c r="AH55" s="18"/>
    </row>
    <row r="56" spans="1:34">
      <c r="A56" s="9" t="s">
        <v>890</v>
      </c>
      <c r="B56" s="9" t="s">
        <v>534</v>
      </c>
      <c r="C56" s="19">
        <v>1.8E-3</v>
      </c>
      <c r="D56" s="31">
        <f>IF(Table5[[#This Row],[Mass (g)]]="","",Table5[[#This Row],[Mass (g)]]*VLOOKUP(Table5[[#This Row],[Nuclide]],Doedata,4)*37000000000)</f>
        <v>4142519.9999999995</v>
      </c>
      <c r="E56" s="10" t="s">
        <v>30</v>
      </c>
      <c r="F56" s="10" t="s">
        <v>31</v>
      </c>
      <c r="G56" s="10">
        <v>30</v>
      </c>
      <c r="H56" s="10" t="s">
        <v>32</v>
      </c>
      <c r="I56" s="10">
        <v>1</v>
      </c>
      <c r="J56" s="27">
        <f>IF(Table5[[#This Row],[Activity (Bq)]]="","",Table5[[#This Row],[Activity (Bq)]]/37000000000)</f>
        <v>1.1195999999999999E-4</v>
      </c>
      <c r="AD56" s="30" t="s">
        <v>87</v>
      </c>
      <c r="AE56" s="18"/>
      <c r="AF56" s="18"/>
      <c r="AG56" s="18" t="s">
        <v>871</v>
      </c>
      <c r="AH56" s="18"/>
    </row>
    <row r="57" spans="1:34">
      <c r="A57" s="9" t="s">
        <v>890</v>
      </c>
      <c r="B57" s="9" t="s">
        <v>535</v>
      </c>
      <c r="C57" s="19">
        <v>2.0000000000000001E-4</v>
      </c>
      <c r="D57" s="31">
        <f>IF(Table5[[#This Row],[Mass (g)]]="","",Table5[[#This Row],[Mass (g)]]*VLOOKUP(Table5[[#This Row],[Nuclide]],Doedata,4)*37000000000)</f>
        <v>1687200.0000000002</v>
      </c>
      <c r="E57" s="10" t="s">
        <v>30</v>
      </c>
      <c r="F57" s="10" t="s">
        <v>31</v>
      </c>
      <c r="G57" s="10">
        <v>30</v>
      </c>
      <c r="H57" s="10" t="s">
        <v>32</v>
      </c>
      <c r="I57" s="10">
        <v>1</v>
      </c>
      <c r="J57" s="27">
        <f>IF(Table5[[#This Row],[Activity (Bq)]]="","",Table5[[#This Row],[Activity (Bq)]]/37000000000)</f>
        <v>4.5600000000000004E-5</v>
      </c>
      <c r="AD57" s="30" t="s">
        <v>88</v>
      </c>
      <c r="AE57" s="18"/>
      <c r="AF57" s="18"/>
      <c r="AG57" s="18" t="s">
        <v>872</v>
      </c>
      <c r="AH57" s="18"/>
    </row>
    <row r="58" spans="1:34">
      <c r="A58" s="9" t="s">
        <v>890</v>
      </c>
      <c r="B58" s="9" t="s">
        <v>536</v>
      </c>
      <c r="C58" s="19">
        <v>4.4000000000000002E-6</v>
      </c>
      <c r="D58" s="31">
        <f>IF(Table5[[#This Row],[Mass (g)]]="","",Table5[[#This Row],[Mass (g)]]*VLOOKUP(Table5[[#This Row],[Nuclide]],Doedata,4)*37000000000)</f>
        <v>16768400</v>
      </c>
      <c r="E58" s="10" t="s">
        <v>30</v>
      </c>
      <c r="F58" s="10" t="s">
        <v>31</v>
      </c>
      <c r="G58" s="10">
        <v>30</v>
      </c>
      <c r="H58" s="10" t="s">
        <v>32</v>
      </c>
      <c r="I58" s="10">
        <v>1</v>
      </c>
      <c r="J58" s="27">
        <f>IF(Table5[[#This Row],[Activity (Bq)]]="","",Table5[[#This Row],[Activity (Bq)]]/37000000000)</f>
        <v>4.5320000000000001E-4</v>
      </c>
      <c r="AD58" s="30" t="s">
        <v>89</v>
      </c>
      <c r="AE58" s="18"/>
      <c r="AF58" s="18"/>
      <c r="AG58" s="18" t="s">
        <v>837</v>
      </c>
      <c r="AH58" s="18"/>
    </row>
    <row r="59" spans="1:34">
      <c r="A59" s="9" t="s">
        <v>890</v>
      </c>
      <c r="B59" s="9" t="s">
        <v>537</v>
      </c>
      <c r="C59" s="19">
        <v>4.9999999999999998E-7</v>
      </c>
      <c r="D59" s="31">
        <f>IF(Table5[[#This Row],[Mass (g)]]="","",Table5[[#This Row],[Mass (g)]]*VLOOKUP(Table5[[#This Row],[Nuclide]],Doedata,4)*37000000000)</f>
        <v>72.704999999999998</v>
      </c>
      <c r="E59" s="10" t="s">
        <v>30</v>
      </c>
      <c r="F59" s="10" t="s">
        <v>31</v>
      </c>
      <c r="G59" s="10">
        <v>30</v>
      </c>
      <c r="H59" s="10" t="s">
        <v>32</v>
      </c>
      <c r="I59" s="10">
        <v>1</v>
      </c>
      <c r="J59" s="27">
        <f>IF(Table5[[#This Row],[Activity (Bq)]]="","",Table5[[#This Row],[Activity (Bq)]]/37000000000)</f>
        <v>1.9650000000000001E-9</v>
      </c>
      <c r="AD59" s="30" t="s">
        <v>90</v>
      </c>
      <c r="AE59" s="18"/>
      <c r="AF59" s="18"/>
      <c r="AG59" s="18" t="s">
        <v>873</v>
      </c>
      <c r="AH59" s="18"/>
    </row>
    <row r="60" spans="1:34">
      <c r="A60" s="9" t="s">
        <v>895</v>
      </c>
      <c r="B60" s="9" t="s">
        <v>77</v>
      </c>
      <c r="C60" s="19">
        <v>6.0000000000000002E-6</v>
      </c>
      <c r="D60" s="31">
        <f>IF(Table5[[#This Row],[Mass (g)]]="","",Table5[[#This Row],[Mass (g)]]*VLOOKUP(Table5[[#This Row],[Nuclide]],Doedata,4)*37000000000)</f>
        <v>761460.00000000012</v>
      </c>
      <c r="E60" s="10" t="s">
        <v>30</v>
      </c>
      <c r="F60" s="10" t="s">
        <v>31</v>
      </c>
      <c r="G60" s="10">
        <v>30</v>
      </c>
      <c r="H60" s="10" t="s">
        <v>32</v>
      </c>
      <c r="I60" s="10">
        <v>2</v>
      </c>
      <c r="J60" s="27">
        <f>IF(Table5[[#This Row],[Activity (Bq)]]="","",Table5[[#This Row],[Activity (Bq)]]/37000000000)</f>
        <v>2.0580000000000003E-5</v>
      </c>
      <c r="AD60" s="30" t="s">
        <v>91</v>
      </c>
      <c r="AE60" s="18"/>
      <c r="AF60" s="18"/>
      <c r="AG60" s="18"/>
      <c r="AH60" s="18"/>
    </row>
    <row r="61" spans="1:34">
      <c r="A61" s="9" t="s">
        <v>895</v>
      </c>
      <c r="B61" s="9" t="s">
        <v>533</v>
      </c>
      <c r="C61" s="19">
        <v>2.9999999999999999E-7</v>
      </c>
      <c r="D61" s="31">
        <f>IF(Table5[[#This Row],[Mass (g)]]="","",Table5[[#This Row],[Mass (g)]]*VLOOKUP(Table5[[#This Row],[Nuclide]],Doedata,4)*37000000000)</f>
        <v>189810</v>
      </c>
      <c r="E61" s="10" t="s">
        <v>30</v>
      </c>
      <c r="F61" s="10" t="s">
        <v>31</v>
      </c>
      <c r="G61" s="10">
        <v>30</v>
      </c>
      <c r="H61" s="10" t="s">
        <v>32</v>
      </c>
      <c r="I61" s="10">
        <v>2</v>
      </c>
      <c r="J61" s="27">
        <f>IF(Table5[[#This Row],[Activity (Bq)]]="","",Table5[[#This Row],[Activity (Bq)]]/37000000000)</f>
        <v>5.13E-6</v>
      </c>
      <c r="AD61" s="30" t="s">
        <v>92</v>
      </c>
      <c r="AE61" s="18"/>
      <c r="AF61" s="18"/>
      <c r="AG61" s="18"/>
      <c r="AH61" s="18"/>
    </row>
    <row r="62" spans="1:34">
      <c r="A62" s="9" t="s">
        <v>895</v>
      </c>
      <c r="B62" s="9" t="s">
        <v>534</v>
      </c>
      <c r="C62" s="19">
        <v>1.8E-3</v>
      </c>
      <c r="D62" s="31">
        <f>IF(Table5[[#This Row],[Mass (g)]]="","",Table5[[#This Row],[Mass (g)]]*VLOOKUP(Table5[[#This Row],[Nuclide]],Doedata,4)*37000000000)</f>
        <v>4142519.9999999995</v>
      </c>
      <c r="E62" s="10" t="s">
        <v>30</v>
      </c>
      <c r="F62" s="10" t="s">
        <v>31</v>
      </c>
      <c r="G62" s="10">
        <v>30</v>
      </c>
      <c r="H62" s="10" t="s">
        <v>32</v>
      </c>
      <c r="I62" s="10">
        <v>2</v>
      </c>
      <c r="J62" s="27">
        <f>IF(Table5[[#This Row],[Activity (Bq)]]="","",Table5[[#This Row],[Activity (Bq)]]/37000000000)</f>
        <v>1.1195999999999999E-4</v>
      </c>
      <c r="AD62" s="30" t="s">
        <v>93</v>
      </c>
      <c r="AE62" s="18"/>
      <c r="AF62" s="18"/>
      <c r="AG62" s="18"/>
      <c r="AH62" s="18"/>
    </row>
    <row r="63" spans="1:34">
      <c r="A63" s="9" t="s">
        <v>895</v>
      </c>
      <c r="B63" s="9" t="s">
        <v>535</v>
      </c>
      <c r="C63" s="19">
        <v>2.0000000000000001E-4</v>
      </c>
      <c r="D63" s="31">
        <f>IF(Table5[[#This Row],[Mass (g)]]="","",Table5[[#This Row],[Mass (g)]]*VLOOKUP(Table5[[#This Row],[Nuclide]],Doedata,4)*37000000000)</f>
        <v>1687200.0000000002</v>
      </c>
      <c r="E63" s="10" t="s">
        <v>30</v>
      </c>
      <c r="F63" s="10" t="s">
        <v>31</v>
      </c>
      <c r="G63" s="10">
        <v>30</v>
      </c>
      <c r="H63" s="10" t="s">
        <v>32</v>
      </c>
      <c r="I63" s="10">
        <v>2</v>
      </c>
      <c r="J63" s="27">
        <f>IF(Table5[[#This Row],[Activity (Bq)]]="","",Table5[[#This Row],[Activity (Bq)]]/37000000000)</f>
        <v>4.5600000000000004E-5</v>
      </c>
      <c r="AD63" s="30" t="s">
        <v>94</v>
      </c>
      <c r="AE63" s="18"/>
      <c r="AF63" s="18"/>
      <c r="AG63" s="18"/>
      <c r="AH63" s="18"/>
    </row>
    <row r="64" spans="1:34">
      <c r="A64" s="9" t="s">
        <v>895</v>
      </c>
      <c r="B64" s="9" t="s">
        <v>536</v>
      </c>
      <c r="C64" s="19">
        <v>4.4000000000000002E-6</v>
      </c>
      <c r="D64" s="31">
        <f>IF(Table5[[#This Row],[Mass (g)]]="","",Table5[[#This Row],[Mass (g)]]*VLOOKUP(Table5[[#This Row],[Nuclide]],Doedata,4)*37000000000)</f>
        <v>16768400</v>
      </c>
      <c r="E64" s="10" t="s">
        <v>30</v>
      </c>
      <c r="F64" s="10" t="s">
        <v>31</v>
      </c>
      <c r="G64" s="10">
        <v>30</v>
      </c>
      <c r="H64" s="10" t="s">
        <v>32</v>
      </c>
      <c r="I64" s="10">
        <v>2</v>
      </c>
      <c r="J64" s="27">
        <f>IF(Table5[[#This Row],[Activity (Bq)]]="","",Table5[[#This Row],[Activity (Bq)]]/37000000000)</f>
        <v>4.5320000000000001E-4</v>
      </c>
      <c r="AD64" s="30" t="s">
        <v>95</v>
      </c>
      <c r="AE64" s="18"/>
      <c r="AF64" s="18"/>
      <c r="AG64" s="18"/>
      <c r="AH64" s="18"/>
    </row>
    <row r="65" spans="1:34">
      <c r="A65" s="9" t="s">
        <v>895</v>
      </c>
      <c r="B65" s="9" t="s">
        <v>537</v>
      </c>
      <c r="C65" s="19">
        <v>4.9999999999999998E-7</v>
      </c>
      <c r="D65" s="31">
        <f>IF(Table5[[#This Row],[Mass (g)]]="","",Table5[[#This Row],[Mass (g)]]*VLOOKUP(Table5[[#This Row],[Nuclide]],Doedata,4)*37000000000)</f>
        <v>72.704999999999998</v>
      </c>
      <c r="E65" s="10" t="s">
        <v>30</v>
      </c>
      <c r="F65" s="10" t="s">
        <v>31</v>
      </c>
      <c r="G65" s="10">
        <v>30</v>
      </c>
      <c r="H65" s="10" t="s">
        <v>32</v>
      </c>
      <c r="I65" s="10">
        <v>2</v>
      </c>
      <c r="J65" s="27">
        <f>IF(Table5[[#This Row],[Activity (Bq)]]="","",Table5[[#This Row],[Activity (Bq)]]/37000000000)</f>
        <v>1.9650000000000001E-9</v>
      </c>
      <c r="AD65" s="30" t="s">
        <v>96</v>
      </c>
      <c r="AE65" s="18"/>
      <c r="AF65" s="18"/>
      <c r="AG65" s="18"/>
      <c r="AH65" s="18"/>
    </row>
    <row r="66" spans="1:34">
      <c r="A66" s="9" t="s">
        <v>891</v>
      </c>
      <c r="B66" s="9" t="s">
        <v>533</v>
      </c>
      <c r="C66" s="19">
        <v>8.0000000000000002E-8</v>
      </c>
      <c r="D66" s="31">
        <f>IF(Table5[[#This Row],[Mass (g)]]="","",Table5[[#This Row],[Mass (g)]]*VLOOKUP(Table5[[#This Row],[Nuclide]],Doedata,4)*37000000000)</f>
        <v>50616</v>
      </c>
      <c r="E66" s="10" t="s">
        <v>30</v>
      </c>
      <c r="F66" s="10" t="s">
        <v>31</v>
      </c>
      <c r="G66" s="10">
        <v>30</v>
      </c>
      <c r="H66" s="10" t="s">
        <v>32</v>
      </c>
      <c r="I66" s="10">
        <v>2</v>
      </c>
      <c r="J66" s="27">
        <f>IF(Table5[[#This Row],[Activity (Bq)]]="","",Table5[[#This Row],[Activity (Bq)]]/37000000000)</f>
        <v>1.3680000000000001E-6</v>
      </c>
      <c r="AD66" s="30" t="s">
        <v>97</v>
      </c>
      <c r="AE66" s="18"/>
      <c r="AF66" s="18"/>
      <c r="AG66" s="18"/>
      <c r="AH66" s="18"/>
    </row>
    <row r="67" spans="1:34">
      <c r="A67" s="9" t="s">
        <v>891</v>
      </c>
      <c r="B67" s="9" t="s">
        <v>534</v>
      </c>
      <c r="C67" s="19">
        <v>1.0000000000000001E-5</v>
      </c>
      <c r="D67" s="31">
        <f>IF(Table5[[#This Row],[Mass (g)]]="","",Table5[[#This Row],[Mass (g)]]*VLOOKUP(Table5[[#This Row],[Nuclide]],Doedata,4)*37000000000)</f>
        <v>23014</v>
      </c>
      <c r="E67" s="10" t="s">
        <v>30</v>
      </c>
      <c r="F67" s="10" t="s">
        <v>31</v>
      </c>
      <c r="G67" s="10">
        <v>30</v>
      </c>
      <c r="H67" s="10" t="s">
        <v>32</v>
      </c>
      <c r="I67" s="10">
        <v>2</v>
      </c>
      <c r="J67" s="27">
        <f>IF(Table5[[#This Row],[Activity (Bq)]]="","",Table5[[#This Row],[Activity (Bq)]]/37000000000)</f>
        <v>6.2200000000000004E-7</v>
      </c>
      <c r="AD67" s="30" t="s">
        <v>98</v>
      </c>
      <c r="AE67" s="18"/>
      <c r="AF67" s="18"/>
      <c r="AG67" s="18"/>
      <c r="AH67" s="18"/>
    </row>
    <row r="68" spans="1:34">
      <c r="A68" s="9" t="s">
        <v>891</v>
      </c>
      <c r="B68" s="9" t="s">
        <v>535</v>
      </c>
      <c r="C68" s="19">
        <v>4.4000000000000002E-7</v>
      </c>
      <c r="D68" s="31">
        <f>IF(Table5[[#This Row],[Mass (g)]]="","",Table5[[#This Row],[Mass (g)]]*VLOOKUP(Table5[[#This Row],[Nuclide]],Doedata,4)*37000000000)</f>
        <v>3711.8400000000006</v>
      </c>
      <c r="E68" s="10" t="s">
        <v>30</v>
      </c>
      <c r="F68" s="10" t="s">
        <v>31</v>
      </c>
      <c r="G68" s="10">
        <v>30</v>
      </c>
      <c r="H68" s="10" t="s">
        <v>32</v>
      </c>
      <c r="I68" s="10">
        <v>2</v>
      </c>
      <c r="J68" s="27">
        <f>IF(Table5[[#This Row],[Activity (Bq)]]="","",Table5[[#This Row],[Activity (Bq)]]/37000000000)</f>
        <v>1.0032000000000001E-7</v>
      </c>
      <c r="AD68" s="30" t="s">
        <v>99</v>
      </c>
      <c r="AE68" s="18"/>
      <c r="AF68" s="18"/>
      <c r="AG68" s="18"/>
      <c r="AH68" s="18"/>
    </row>
    <row r="69" spans="1:34">
      <c r="A69" s="9" t="s">
        <v>891</v>
      </c>
      <c r="B69" s="9" t="s">
        <v>536</v>
      </c>
      <c r="C69" s="19">
        <v>6.9999999999999997E-7</v>
      </c>
      <c r="D69" s="31">
        <f>IF(Table5[[#This Row],[Mass (g)]]="","",Table5[[#This Row],[Mass (g)]]*VLOOKUP(Table5[[#This Row],[Nuclide]],Doedata,4)*37000000000)</f>
        <v>2667699.9999999995</v>
      </c>
      <c r="E69" s="10" t="s">
        <v>30</v>
      </c>
      <c r="F69" s="10" t="s">
        <v>31</v>
      </c>
      <c r="G69" s="10">
        <v>30</v>
      </c>
      <c r="H69" s="10" t="s">
        <v>32</v>
      </c>
      <c r="I69" s="10">
        <v>2</v>
      </c>
      <c r="J69" s="27">
        <f>IF(Table5[[#This Row],[Activity (Bq)]]="","",Table5[[#This Row],[Activity (Bq)]]/37000000000)</f>
        <v>7.2099999999999991E-5</v>
      </c>
      <c r="AD69" s="30" t="s">
        <v>100</v>
      </c>
      <c r="AE69" s="18"/>
      <c r="AF69" s="18"/>
      <c r="AG69" s="18"/>
      <c r="AH69" s="18"/>
    </row>
    <row r="70" spans="1:34">
      <c r="A70" s="9" t="s">
        <v>891</v>
      </c>
      <c r="B70" s="9" t="s">
        <v>537</v>
      </c>
      <c r="C70" s="19">
        <v>2E-3</v>
      </c>
      <c r="D70" s="31">
        <f>IF(Table5[[#This Row],[Mass (g)]]="","",Table5[[#This Row],[Mass (g)]]*VLOOKUP(Table5[[#This Row],[Nuclide]],Doedata,4)*37000000000)</f>
        <v>290820.00000000006</v>
      </c>
      <c r="E70" s="10" t="s">
        <v>30</v>
      </c>
      <c r="F70" s="10" t="s">
        <v>31</v>
      </c>
      <c r="G70" s="10">
        <v>30</v>
      </c>
      <c r="H70" s="10" t="s">
        <v>32</v>
      </c>
      <c r="I70" s="10">
        <v>2</v>
      </c>
      <c r="J70" s="27">
        <f>IF(Table5[[#This Row],[Activity (Bq)]]="","",Table5[[#This Row],[Activity (Bq)]]/37000000000)</f>
        <v>7.860000000000001E-6</v>
      </c>
      <c r="AD70" s="30" t="s">
        <v>101</v>
      </c>
      <c r="AE70" s="18"/>
      <c r="AF70" s="18"/>
      <c r="AG70" s="18"/>
      <c r="AH70" s="18"/>
    </row>
    <row r="71" spans="1:34">
      <c r="A71" s="9" t="s">
        <v>891</v>
      </c>
      <c r="B71" s="9" t="s">
        <v>539</v>
      </c>
      <c r="C71" s="19">
        <v>4.0000000000000001E-8</v>
      </c>
      <c r="D71" s="31">
        <f>IF(Table5[[#This Row],[Mass (g)]]="","",Table5[[#This Row],[Mass (g)]]*VLOOKUP(Table5[[#This Row],[Nuclide]],Doedata,4)*37000000000)</f>
        <v>2.6196000000000001E-2</v>
      </c>
      <c r="E71" s="10" t="s">
        <v>30</v>
      </c>
      <c r="F71" s="10" t="s">
        <v>31</v>
      </c>
      <c r="G71" s="10">
        <v>30</v>
      </c>
      <c r="H71" s="10" t="s">
        <v>32</v>
      </c>
      <c r="I71" s="10">
        <v>2</v>
      </c>
      <c r="J71" s="27">
        <f>IF(Table5[[#This Row],[Activity (Bq)]]="","",Table5[[#This Row],[Activity (Bq)]]/37000000000)</f>
        <v>7.0800000000000001E-13</v>
      </c>
      <c r="AD71" s="30" t="s">
        <v>102</v>
      </c>
      <c r="AE71" s="18"/>
      <c r="AF71" s="18"/>
      <c r="AG71" s="18"/>
      <c r="AH71" s="18"/>
    </row>
    <row r="72" spans="1:34">
      <c r="A72" s="9" t="s">
        <v>892</v>
      </c>
      <c r="B72" s="9" t="s">
        <v>533</v>
      </c>
      <c r="C72" s="19">
        <v>8.0000000000000002E-8</v>
      </c>
      <c r="D72" s="31">
        <f>IF(Table5[[#This Row],[Mass (g)]]="","",Table5[[#This Row],[Mass (g)]]*VLOOKUP(Table5[[#This Row],[Nuclide]],Doedata,4)*37000000000)</f>
        <v>50616</v>
      </c>
      <c r="E72" s="10" t="s">
        <v>30</v>
      </c>
      <c r="F72" s="10" t="s">
        <v>31</v>
      </c>
      <c r="G72" s="10">
        <v>30</v>
      </c>
      <c r="H72" s="10" t="s">
        <v>32</v>
      </c>
      <c r="I72" s="10">
        <v>2</v>
      </c>
      <c r="J72" s="27">
        <f>IF(Table5[[#This Row],[Activity (Bq)]]="","",Table5[[#This Row],[Activity (Bq)]]/37000000000)</f>
        <v>1.3680000000000001E-6</v>
      </c>
      <c r="AD72" s="30" t="s">
        <v>103</v>
      </c>
      <c r="AE72" s="18"/>
      <c r="AF72" s="18"/>
      <c r="AG72" s="18"/>
      <c r="AH72" s="18"/>
    </row>
    <row r="73" spans="1:34">
      <c r="A73" s="9" t="s">
        <v>892</v>
      </c>
      <c r="B73" s="9" t="s">
        <v>534</v>
      </c>
      <c r="C73" s="19">
        <v>1.0000000000000001E-5</v>
      </c>
      <c r="D73" s="31">
        <f>IF(Table5[[#This Row],[Mass (g)]]="","",Table5[[#This Row],[Mass (g)]]*VLOOKUP(Table5[[#This Row],[Nuclide]],Doedata,4)*37000000000)</f>
        <v>23014</v>
      </c>
      <c r="E73" s="10" t="s">
        <v>30</v>
      </c>
      <c r="F73" s="10" t="s">
        <v>31</v>
      </c>
      <c r="G73" s="10">
        <v>30</v>
      </c>
      <c r="H73" s="10" t="s">
        <v>32</v>
      </c>
      <c r="I73" s="10">
        <v>2</v>
      </c>
      <c r="J73" s="27">
        <f>IF(Table5[[#This Row],[Activity (Bq)]]="","",Table5[[#This Row],[Activity (Bq)]]/37000000000)</f>
        <v>6.2200000000000004E-7</v>
      </c>
      <c r="AD73" s="30" t="s">
        <v>104</v>
      </c>
      <c r="AE73" s="18"/>
      <c r="AF73" s="18"/>
      <c r="AG73" s="18"/>
      <c r="AH73" s="18"/>
    </row>
    <row r="74" spans="1:34">
      <c r="A74" s="9" t="s">
        <v>892</v>
      </c>
      <c r="B74" s="9" t="s">
        <v>535</v>
      </c>
      <c r="C74" s="19">
        <v>4.4000000000000002E-7</v>
      </c>
      <c r="D74" s="31">
        <f>IF(Table5[[#This Row],[Mass (g)]]="","",Table5[[#This Row],[Mass (g)]]*VLOOKUP(Table5[[#This Row],[Nuclide]],Doedata,4)*37000000000)</f>
        <v>3711.8400000000006</v>
      </c>
      <c r="E74" s="10" t="s">
        <v>30</v>
      </c>
      <c r="F74" s="10" t="s">
        <v>31</v>
      </c>
      <c r="G74" s="10">
        <v>30</v>
      </c>
      <c r="H74" s="10" t="s">
        <v>32</v>
      </c>
      <c r="I74" s="10">
        <v>2</v>
      </c>
      <c r="J74" s="27">
        <f>IF(Table5[[#This Row],[Activity (Bq)]]="","",Table5[[#This Row],[Activity (Bq)]]/37000000000)</f>
        <v>1.0032000000000001E-7</v>
      </c>
      <c r="AD74" s="30" t="s">
        <v>105</v>
      </c>
      <c r="AE74" s="18"/>
      <c r="AF74" s="18"/>
      <c r="AG74" s="18"/>
      <c r="AH74" s="18"/>
    </row>
    <row r="75" spans="1:34">
      <c r="A75" s="9" t="s">
        <v>892</v>
      </c>
      <c r="B75" s="9" t="s">
        <v>536</v>
      </c>
      <c r="C75" s="19">
        <v>6.9999999999999997E-7</v>
      </c>
      <c r="D75" s="31">
        <f>IF(Table5[[#This Row],[Mass (g)]]="","",Table5[[#This Row],[Mass (g)]]*VLOOKUP(Table5[[#This Row],[Nuclide]],Doedata,4)*37000000000)</f>
        <v>2667699.9999999995</v>
      </c>
      <c r="E75" s="10" t="s">
        <v>30</v>
      </c>
      <c r="F75" s="10" t="s">
        <v>31</v>
      </c>
      <c r="G75" s="10">
        <v>30</v>
      </c>
      <c r="H75" s="10" t="s">
        <v>32</v>
      </c>
      <c r="I75" s="10">
        <v>2</v>
      </c>
      <c r="J75" s="27">
        <f>IF(Table5[[#This Row],[Activity (Bq)]]="","",Table5[[#This Row],[Activity (Bq)]]/37000000000)</f>
        <v>7.2099999999999991E-5</v>
      </c>
      <c r="AD75" s="30" t="s">
        <v>106</v>
      </c>
      <c r="AE75" s="18"/>
      <c r="AF75" s="18"/>
      <c r="AG75" s="18"/>
      <c r="AH75" s="18"/>
    </row>
    <row r="76" spans="1:34">
      <c r="A76" s="9" t="s">
        <v>892</v>
      </c>
      <c r="B76" s="9" t="s">
        <v>537</v>
      </c>
      <c r="C76" s="19">
        <v>2E-3</v>
      </c>
      <c r="D76" s="31">
        <f>IF(Table5[[#This Row],[Mass (g)]]="","",Table5[[#This Row],[Mass (g)]]*VLOOKUP(Table5[[#This Row],[Nuclide]],Doedata,4)*37000000000)</f>
        <v>290820.00000000006</v>
      </c>
      <c r="E76" s="10" t="s">
        <v>30</v>
      </c>
      <c r="F76" s="10" t="s">
        <v>31</v>
      </c>
      <c r="G76" s="10">
        <v>30</v>
      </c>
      <c r="H76" s="10" t="s">
        <v>32</v>
      </c>
      <c r="I76" s="10">
        <v>2</v>
      </c>
      <c r="J76" s="27">
        <f>IF(Table5[[#This Row],[Activity (Bq)]]="","",Table5[[#This Row],[Activity (Bq)]]/37000000000)</f>
        <v>7.860000000000001E-6</v>
      </c>
      <c r="AD76" s="30" t="s">
        <v>107</v>
      </c>
      <c r="AE76" s="18"/>
      <c r="AF76" s="18"/>
      <c r="AG76" s="18"/>
      <c r="AH76" s="18"/>
    </row>
    <row r="77" spans="1:34">
      <c r="A77" s="9" t="s">
        <v>892</v>
      </c>
      <c r="B77" s="9" t="s">
        <v>539</v>
      </c>
      <c r="C77" s="19">
        <v>4.0000000000000001E-8</v>
      </c>
      <c r="D77" s="31">
        <f>IF(Table5[[#This Row],[Mass (g)]]="","",Table5[[#This Row],[Mass (g)]]*VLOOKUP(Table5[[#This Row],[Nuclide]],Doedata,4)*37000000000)</f>
        <v>2.6196000000000001E-2</v>
      </c>
      <c r="E77" s="10" t="s">
        <v>30</v>
      </c>
      <c r="F77" s="10" t="s">
        <v>31</v>
      </c>
      <c r="G77" s="10">
        <v>30</v>
      </c>
      <c r="H77" s="10" t="s">
        <v>32</v>
      </c>
      <c r="I77" s="10">
        <v>2</v>
      </c>
      <c r="J77" s="27">
        <f>IF(Table5[[#This Row],[Activity (Bq)]]="","",Table5[[#This Row],[Activity (Bq)]]/37000000000)</f>
        <v>7.0800000000000001E-13</v>
      </c>
      <c r="AD77" s="30" t="s">
        <v>108</v>
      </c>
      <c r="AE77" s="18"/>
      <c r="AF77" s="18"/>
      <c r="AG77" s="18"/>
      <c r="AH77" s="18"/>
    </row>
    <row r="78" spans="1:34">
      <c r="A78" s="9" t="s">
        <v>893</v>
      </c>
      <c r="B78" s="9" t="s">
        <v>533</v>
      </c>
      <c r="C78" s="19">
        <v>8.0000000000000002E-8</v>
      </c>
      <c r="D78" s="31">
        <f>IF(Table5[[#This Row],[Mass (g)]]="","",Table5[[#This Row],[Mass (g)]]*VLOOKUP(Table5[[#This Row],[Nuclide]],Doedata,4)*37000000000)</f>
        <v>50616</v>
      </c>
      <c r="E78" s="10" t="s">
        <v>30</v>
      </c>
      <c r="F78" s="10" t="s">
        <v>31</v>
      </c>
      <c r="G78" s="10">
        <v>30</v>
      </c>
      <c r="H78" s="10" t="s">
        <v>32</v>
      </c>
      <c r="I78" s="10">
        <v>2</v>
      </c>
      <c r="J78" s="27">
        <f>IF(Table5[[#This Row],[Activity (Bq)]]="","",Table5[[#This Row],[Activity (Bq)]]/37000000000)</f>
        <v>1.3680000000000001E-6</v>
      </c>
      <c r="AD78" s="30" t="s">
        <v>109</v>
      </c>
      <c r="AE78" s="18"/>
      <c r="AF78" s="18"/>
      <c r="AG78" s="18"/>
      <c r="AH78" s="18"/>
    </row>
    <row r="79" spans="1:34">
      <c r="A79" s="9" t="s">
        <v>893</v>
      </c>
      <c r="B79" s="9" t="s">
        <v>534</v>
      </c>
      <c r="C79" s="19">
        <v>1.0000000000000001E-5</v>
      </c>
      <c r="D79" s="31">
        <f>IF(Table5[[#This Row],[Mass (g)]]="","",Table5[[#This Row],[Mass (g)]]*VLOOKUP(Table5[[#This Row],[Nuclide]],Doedata,4)*37000000000)</f>
        <v>23014</v>
      </c>
      <c r="E79" s="10" t="s">
        <v>30</v>
      </c>
      <c r="F79" s="10" t="s">
        <v>31</v>
      </c>
      <c r="G79" s="10">
        <v>30</v>
      </c>
      <c r="H79" s="10" t="s">
        <v>32</v>
      </c>
      <c r="I79" s="10">
        <v>2</v>
      </c>
      <c r="J79" s="27">
        <f>IF(Table5[[#This Row],[Activity (Bq)]]="","",Table5[[#This Row],[Activity (Bq)]]/37000000000)</f>
        <v>6.2200000000000004E-7</v>
      </c>
      <c r="AD79" s="30" t="s">
        <v>110</v>
      </c>
      <c r="AE79" s="18"/>
      <c r="AF79" s="18"/>
      <c r="AG79" s="18"/>
      <c r="AH79" s="18"/>
    </row>
    <row r="80" spans="1:34">
      <c r="A80" s="9" t="s">
        <v>893</v>
      </c>
      <c r="B80" s="9" t="s">
        <v>535</v>
      </c>
      <c r="C80" s="19">
        <v>4.4000000000000002E-7</v>
      </c>
      <c r="D80" s="31">
        <f>IF(Table5[[#This Row],[Mass (g)]]="","",Table5[[#This Row],[Mass (g)]]*VLOOKUP(Table5[[#This Row],[Nuclide]],Doedata,4)*37000000000)</f>
        <v>3711.8400000000006</v>
      </c>
      <c r="E80" s="10" t="s">
        <v>30</v>
      </c>
      <c r="F80" s="10" t="s">
        <v>31</v>
      </c>
      <c r="G80" s="10">
        <v>30</v>
      </c>
      <c r="H80" s="10" t="s">
        <v>32</v>
      </c>
      <c r="I80" s="10">
        <v>2</v>
      </c>
      <c r="J80" s="27">
        <f>IF(Table5[[#This Row],[Activity (Bq)]]="","",Table5[[#This Row],[Activity (Bq)]]/37000000000)</f>
        <v>1.0032000000000001E-7</v>
      </c>
      <c r="AD80" s="30" t="s">
        <v>111</v>
      </c>
      <c r="AE80" s="18"/>
      <c r="AF80" s="18"/>
      <c r="AG80" s="18"/>
      <c r="AH80" s="18"/>
    </row>
    <row r="81" spans="1:34">
      <c r="A81" s="9" t="s">
        <v>893</v>
      </c>
      <c r="B81" s="9" t="s">
        <v>536</v>
      </c>
      <c r="C81" s="19">
        <v>6.9999999999999997E-7</v>
      </c>
      <c r="D81" s="31">
        <f>IF(Table5[[#This Row],[Mass (g)]]="","",Table5[[#This Row],[Mass (g)]]*VLOOKUP(Table5[[#This Row],[Nuclide]],Doedata,4)*37000000000)</f>
        <v>2667699.9999999995</v>
      </c>
      <c r="E81" s="10" t="s">
        <v>30</v>
      </c>
      <c r="F81" s="10" t="s">
        <v>31</v>
      </c>
      <c r="G81" s="10">
        <v>30</v>
      </c>
      <c r="H81" s="10" t="s">
        <v>32</v>
      </c>
      <c r="I81" s="10">
        <v>2</v>
      </c>
      <c r="J81" s="27">
        <f>IF(Table5[[#This Row],[Activity (Bq)]]="","",Table5[[#This Row],[Activity (Bq)]]/37000000000)</f>
        <v>7.2099999999999991E-5</v>
      </c>
      <c r="AD81" s="30" t="s">
        <v>112</v>
      </c>
      <c r="AE81" s="18"/>
      <c r="AF81" s="18"/>
      <c r="AG81" s="18"/>
      <c r="AH81" s="18"/>
    </row>
    <row r="82" spans="1:34">
      <c r="A82" s="9" t="s">
        <v>893</v>
      </c>
      <c r="B82" s="9" t="s">
        <v>537</v>
      </c>
      <c r="C82" s="19">
        <v>2E-3</v>
      </c>
      <c r="D82" s="31">
        <f>IF(Table5[[#This Row],[Mass (g)]]="","",Table5[[#This Row],[Mass (g)]]*VLOOKUP(Table5[[#This Row],[Nuclide]],Doedata,4)*37000000000)</f>
        <v>290820.00000000006</v>
      </c>
      <c r="E82" s="10" t="s">
        <v>30</v>
      </c>
      <c r="F82" s="10" t="s">
        <v>31</v>
      </c>
      <c r="G82" s="10">
        <v>30</v>
      </c>
      <c r="H82" s="10" t="s">
        <v>32</v>
      </c>
      <c r="I82" s="10">
        <v>2</v>
      </c>
      <c r="J82" s="27">
        <f>IF(Table5[[#This Row],[Activity (Bq)]]="","",Table5[[#This Row],[Activity (Bq)]]/37000000000)</f>
        <v>7.860000000000001E-6</v>
      </c>
      <c r="AD82" s="30" t="s">
        <v>113</v>
      </c>
      <c r="AE82" s="18"/>
      <c r="AF82" s="18"/>
      <c r="AG82" s="18"/>
      <c r="AH82" s="18"/>
    </row>
    <row r="83" spans="1:34">
      <c r="A83" s="9" t="s">
        <v>893</v>
      </c>
      <c r="B83" s="9" t="s">
        <v>539</v>
      </c>
      <c r="C83" s="19">
        <v>4.0000000000000001E-8</v>
      </c>
      <c r="D83" s="31">
        <f>IF(Table5[[#This Row],[Mass (g)]]="","",Table5[[#This Row],[Mass (g)]]*VLOOKUP(Table5[[#This Row],[Nuclide]],Doedata,4)*37000000000)</f>
        <v>2.6196000000000001E-2</v>
      </c>
      <c r="E83" s="10" t="s">
        <v>30</v>
      </c>
      <c r="F83" s="10" t="s">
        <v>31</v>
      </c>
      <c r="G83" s="10">
        <v>30</v>
      </c>
      <c r="H83" s="10" t="s">
        <v>32</v>
      </c>
      <c r="I83" s="10">
        <v>2</v>
      </c>
      <c r="J83" s="27">
        <f>IF(Table5[[#This Row],[Activity (Bq)]]="","",Table5[[#This Row],[Activity (Bq)]]/37000000000)</f>
        <v>7.0800000000000001E-13</v>
      </c>
      <c r="AD83" s="30" t="s">
        <v>114</v>
      </c>
      <c r="AE83" s="18"/>
      <c r="AF83" s="18"/>
      <c r="AG83" s="18"/>
      <c r="AH83" s="18"/>
    </row>
    <row r="84" spans="1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1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1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1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1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1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1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1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1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1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1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1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1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848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12" sqref="C12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844</v>
      </c>
    </row>
    <row r="4" spans="1:4">
      <c r="A4" s="25" t="s">
        <v>841</v>
      </c>
      <c r="B4" t="s">
        <v>845</v>
      </c>
      <c r="C4" t="s">
        <v>843</v>
      </c>
      <c r="D4" t="s">
        <v>847</v>
      </c>
    </row>
    <row r="5" spans="1:4">
      <c r="A5" s="26" t="s">
        <v>894</v>
      </c>
      <c r="B5" s="20"/>
      <c r="C5" s="20">
        <v>0</v>
      </c>
      <c r="D5" s="20">
        <v>0</v>
      </c>
    </row>
    <row r="6" spans="1:4">
      <c r="A6" s="26" t="s">
        <v>842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846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876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848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Staff</cp:lastModifiedBy>
  <cp:lastPrinted>2010-11-18T22:52:38Z</cp:lastPrinted>
  <dcterms:created xsi:type="dcterms:W3CDTF">2010-11-12T20:51:00Z</dcterms:created>
  <dcterms:modified xsi:type="dcterms:W3CDTF">2011-05-13T16:35:59Z</dcterms:modified>
</cp:coreProperties>
</file>