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/>
  <c r="D26" i="4"/>
  <c r="J26" i="4" s="1"/>
  <c r="D27" i="4"/>
  <c r="J27" i="4" s="1"/>
  <c r="D28" i="4"/>
  <c r="J28" i="4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<sst xmlns="http://schemas.openxmlformats.org/spreadsheetml/2006/main" count="3299" uniqueCount="911">
  <si>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</si>
  <si>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</si>
  <si>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</si>
  <si>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</si>
  <si>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</si>
  <si>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</si>
  <si>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</si>
  <si>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</si>
  <si>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</si>
  <si>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</si>
  <si>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</si>
  <si>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</si>
  <si>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</si>
  <si>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</si>
  <si>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</si>
  <si>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</si>
  <si>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</si>
  <si>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</si>
  <si>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</si>
  <si>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</si>
  <si>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</si>
  <si>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</si>
  <si>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</si>
  <si>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</si>
  <si>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</si>
  <si>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</si>
  <si>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</si>
  <si>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</si>
  <si>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</si>
  <si>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</si>
  <si>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</si>
  <si>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</si>
  <si>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</si>
  <si>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</si>
  <si>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</si>
  <si>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</si>
  <si>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</si>
  <si>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</si>
  <si>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</si>
  <si>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</si>
  <si>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</si>
  <si>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</si>
  <si>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</si>
  <si>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</si>
  <si>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</si>
  <si>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</si>
  <si>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</si>
  <si>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</si>
  <si>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</si>
  <si>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</si>
  <si>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</si>
  <si>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</si>
  <si>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</si>
  <si>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</si>
  <si>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</si>
  <si>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</si>
  <si>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</si>
  <si>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</si>
  <si>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</si>
  <si>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</si>
  <si>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</si>
  <si>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</si>
  <si>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</si>
  <si>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</si>
  <si>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</si>
  <si>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</si>
  <si>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</si>
  <si>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</si>
  <si>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</si>
  <si>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</si>
  <si>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</si>
  <si>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</si>
  <si>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</si>
  <si>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</si>
  <si>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</si>
  <si>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</si>
  <si>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</si>
  <si>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</si>
  <si>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</si>
  <si>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</si>
  <si>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</si>
  <si>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</si>
  <si>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</si>
  <si>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</si>
  <si>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</si>
  <si>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</si>
  <si>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</si>
  <si>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</si>
  <si>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</si>
  <si>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</si>
  <si>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</si>
  <si>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</si>
  <si>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</si>
  <si>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</si>
  <si>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</si>
  <si>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</si>
  <si>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</si>
  <si>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</si>
  <si>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</si>
  <si>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</si>
  <si>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</si>
  <si>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</si>
  <si>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</si>
  <si>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</si>
  <si>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</si>
  <si>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</si>
  <si>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</si>
  <si>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</si>
  <si>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</si>
  <si>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</si>
  <si>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</si>
  <si>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</si>
  <si>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</si>
  <si>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</si>
  <si>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</si>
  <si>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</si>
  <si>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</si>
  <si>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</si>
  <si>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</si>
  <si>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</si>
  <si>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</si>
  <si>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</si>
  <si>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</si>
  <si>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</si>
  <si>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</si>
  <si>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</si>
  <si>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</si>
  <si>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</si>
  <si>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</si>
  <si>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</si>
  <si>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</si>
  <si>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</si>
  <si>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</si>
  <si>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</si>
  <si>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</si>
  <si>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</si>
  <si>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</si>
  <si>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</si>
  <si>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</si>
  <si>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</si>
  <si>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</si>
  <si>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</si>
  <si>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</si>
  <si>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</si>
  <si>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</si>
  <si>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</si>
  <si>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</si>
  <si>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</si>
  <si>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</si>
  <si>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</si>
  <si>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</si>
  <si>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</si>
  <si>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</si>
  <si>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</si>
  <si>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</si>
  <si>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</si>
  <si>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</si>
  <si>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</si>
  <si>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</si>
  <si>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</si>
  <si>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</si>
  <si>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</si>
  <si>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</si>
  <si>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</si>
  <si>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</si>
  <si>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</si>
  <si>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</si>
  <si>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</si>
  <si>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</si>
  <si>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</si>
  <si>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</si>
  <si>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</si>
  <si>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</si>
  <si>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</si>
  <si>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</si>
  <si>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</si>
  <si>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</si>
  <si>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</si>
  <si>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</si>
  <si>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</si>
  <si>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</si>
  <si>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</si>
  <si>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</si>
  <si>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</si>
  <si>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</si>
  <si>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</si>
  <si>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</si>
  <si>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</si>
  <si>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</si>
  <si>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</si>
  <si>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</si>
  <si>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</si>
  <si>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</si>
  <si>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</si>
  <si>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</si>
  <si>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</si>
  <si>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</si>
  <si>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</si>
  <si>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</si>
  <si>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</si>
  <si>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</si>
  <si>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</si>
  <si>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</si>
  <si>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</si>
  <si>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</si>
  <si>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</si>
  <si>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</si>
  <si>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</si>
  <si>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</si>
  <si>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</si>
  <si>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</si>
  <si>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</si>
  <si>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</si>
  <si>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</si>
  <si>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</si>
  <si>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</si>
  <si>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</si>
  <si>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</si>
  <si>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</si>
  <si>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</si>
  <si>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</si>
  <si>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</si>
  <si>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</si>
  <si>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</si>
  <si>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</si>
  <si>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</si>
  <si>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</si>
  <si>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</si>
  <si>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</si>
  <si>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</si>
  <si>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</si>
  <si>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</si>
  <si>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</si>
  <si>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</si>
  <si>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</si>
  <si>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</si>
  <si>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</si>
  <si>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</si>
  <si>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</si>
  <si>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</si>
  <si>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</si>
  <si>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</si>
  <si>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</si>
  <si>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</si>
  <si>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</si>
  <si>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</si>
  <si>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</si>
  <si>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</si>
  <si>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</si>
  <si>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</si>
  <si>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</si>
  <si>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</si>
  <si>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</si>
  <si>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</si>
  <si>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</si>
  <si>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</si>
  <si>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</si>
  <si>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</si>
  <si>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</si>
  <si>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</si>
  <si>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</si>
  <si>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</si>
  <si>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</si>
  <si>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</si>
  <si>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</si>
  <si>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</si>
  <si>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</si>
  <si>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</si>
  <si>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</si>
  <si>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</si>
  <si>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</si>
  <si>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</si>
  <si>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</si>
  <si>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</si>
  <si>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</si>
  <si>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</si>
  <si>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</si>
  <si>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</si>
  <si>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</si>
  <si>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</si>
  <si>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</si>
  <si>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</si>
  <si>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</si>
  <si>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</si>
  <si>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</si>
  <si>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</si>
  <si>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</si>
  <si>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</si>
  <si>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</si>
  <si>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</si>
  <si>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</si>
  <si>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</si>
  <si>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</si>
  <si>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</si>
  <si>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</si>
  <si>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</si>
  <si>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</si>
  <si>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</si>
  <si>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</si>
  <si>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</si>
  <si>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</si>
  <si>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</si>
  <si>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</si>
  <si>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</si>
  <si>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</si>
  <si>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</si>
  <si>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</si>
  <si>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</si>
  <si>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</si>
  <si>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</si>
  <si>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</si>
  <si>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</si>
  <si>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</si>
  <si>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</si>
  <si>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</si>
  <si>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</si>
  <si>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</si>
  <si>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</si>
  <si>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</si>
  <si>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</si>
  <si>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</si>
  <si>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</si>
  <si>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</si>
  <si>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</si>
  <si>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</si>
  <si>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</si>
  <si>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</si>
  <si>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</si>
  <si>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</si>
  <si>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</si>
  <si>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</si>
  <si>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</si>
  <si>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</si>
  <si>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</si>
  <si>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</si>
  <si>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</si>
  <si>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</si>
  <si>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</si>
  <si>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</si>
  <si>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</si>
  <si>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</si>
  <si>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</si>
  <si>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</si>
  <si>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</si>
  <si>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</si>
  <si>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</si>
  <si>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</si>
  <si>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</si>
  <si>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</si>
  <si>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</si>
  <si>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</si>
  <si>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</si>
  <si>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</si>
  <si>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</si>
  <si>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</si>
  <si>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</si>
  <si>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</si>
  <si>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</si>
  <si>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</si>
  <si>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</si>
  <si>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</si>
  <si>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</si>
  <si>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</si>
  <si>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</si>
  <si>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</si>
  <si>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</si>
  <si>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</si>
  <si>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</si>
  <si>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</si>
  <si>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</si>
  <si>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</si>
  <si>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</si>
  <si>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</si>
  <si>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</si>
  <si>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</si>
  <si>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</si>
  <si>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</si>
  <si>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</si>
  <si>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</si>
  <si>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</si>
  <si>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</si>
  <si>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</si>
  <si>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</si>
  <si>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</si>
  <si>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</si>
  <si>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</si>
  <si>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</si>
  <si>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</si>
  <si>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</si>
  <si>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</si>
  <si>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</si>
  <si>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</si>
  <si>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</si>
  <si>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</si>
  <si>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</si>
  <si>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</si>
  <si>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</si>
  <si>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</si>
  <si>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</si>
  <si>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</si>
  <si>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</si>
  <si>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</si>
  <si>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</si>
  <si>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</si>
  <si>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</si>
  <si>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</si>
  <si>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</si>
  <si>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</si>
  <si>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</si>
  <si>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</si>
  <si>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</si>
  <si>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</si>
  <si>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</si>
  <si>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</si>
  <si>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</si>
  <si>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</si>
  <si>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</si>
  <si>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</si>
  <si>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</si>
  <si>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</si>
  <si>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</si>
  <si>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</si>
  <si>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</si>
  <si>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</si>
  <si>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</si>
  <si>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</si>
  <si>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</si>
  <si>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</si>
  <si>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</si>
  <si>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</si>
  <si>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</si>
  <si>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</si>
  <si>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</si>
  <si>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</si>
  <si>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</si>
  <si>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</si>
  <si>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</si>
  <si>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</si>
  <si>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</si>
  <si>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</si>
  <si>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</si>
  <si>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</si>
  <si>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</si>
  <si>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</si>
  <si>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</si>
  <si>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</si>
  <si>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</si>
  <si>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</si>
  <si>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</si>
  <si>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</si>
  <si>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</si>
  <si>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</si>
  <si>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</si>
  <si>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</si>
  <si>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</si>
  <si>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</si>
  <si>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</si>
  <si>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</si>
  <si>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</si>
  <si>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</si>
  <si>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</si>
  <si>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</si>
  <si>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</si>
  <si>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</si>
  <si>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</si>
  <si>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</si>
  <si>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</si>
  <si>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</si>
  <si>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</si>
  <si>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</si>
  <si>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</si>
  <si>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</si>
  <si>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</si>
  <si>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</si>
  <si>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</si>
  <si>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</si>
  <si>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</si>
  <si>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</si>
  <si>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</si>
  <si>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</si>
  <si>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</si>
  <si>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</si>
  <si>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</si>
  <si>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</si>
  <si>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</si>
  <si>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</si>
  <si>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</si>
  <si>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</si>
  <si>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</si>
  <si>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</si>
  <si>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</si>
  <si>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</si>
  <si>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</si>
  <si>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</si>
  <si>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</si>
  <si>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</si>
  <si>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</si>
  <si>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</si>
  <si>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</si>
  <si>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</si>
  <si>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</si>
  <si>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</si>
  <si>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</si>
  <si>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</si>
  <si>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</si>
  <si>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</si>
  <si>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</si>
  <si>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</si>
  <si>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</si>
  <si>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</si>
  <si>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</si>
  <si>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</si>
  <si>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</si>
  <si>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</si>
  <si>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</si>
  <si>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</si>
  <si>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</si>
  <si>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</si>
  <si>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</si>
  <si>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</si>
  <si>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</si>
  <si>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</si>
  <si>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</si>
  <si>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</si>
  <si>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</si>
  <si>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</si>
  <si>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</si>
  <si>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</si>
  <si>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</si>
  <si>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</si>
  <si>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</si>
  <si>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</si>
  <si>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</si>
  <si>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</si>
  <si>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</si>
  <si>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</si>
  <si>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</si>
  <si>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</si>
  <si>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</si>
  <si>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</si>
  <si>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</si>
  <si>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</si>
  <si>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</si>
  <si>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</si>
  <si>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</si>
  <si>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</si>
  <si>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</si>
  <si>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</si>
  <si>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</si>
  <si>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</si>
  <si>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</si>
  <si>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</si>
  <si>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</si>
  <si>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</si>
  <si>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</si>
  <si>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</si>
  <si>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</si>
  <si>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</si>
  <si>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</si>
  <si>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</si>
  <si>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</si>
  <si>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</si>
  <si>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</si>
  <si>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</si>
  <si>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</si>
  <si>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</si>
  <si>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</si>
  <si>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</si>
  <si>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</si>
  <si>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</si>
  <si>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</si>
  <si>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</si>
  <si>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</si>
  <si>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</si>
  <si>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</si>
  <si>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</si>
  <si>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</si>
  <si>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</si>
  <si>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</si>
  <si>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</si>
  <si>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</si>
  <si>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</si>
  <si>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</si>
  <si>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</si>
  <si>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</si>
  <si>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</si>
  <si>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</si>
  <si>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</si>
  <si>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</si>
  <si>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</si>
  <si>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</si>
  <si>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</si>
  <si>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</si>
  <si>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</si>
  <si>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</si>
  <si>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</si>
  <si>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</si>
  <si>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</si>
  <si>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</si>
  <si>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</si>
  <si>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</si>
  <si>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</si>
  <si>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</si>
  <si>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</si>
  <si>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</si>
  <si>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</si>
  <si>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</si>
  <si>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</si>
  <si>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</si>
  <si>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</si>
  <si>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</si>
  <si>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</si>
  <si>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</si>
  <si>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</si>
  <si>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</si>
  <si>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</si>
  <si>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</si>
  <si>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</si>
  <si>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</si>
  <si>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</si>
  <si>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</si>
  <si>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</si>
  <si>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</si>
  <si>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</si>
  <si>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</si>
  <si>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</si>
  <si>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</si>
  <si>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</si>
  <si>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</si>
  <si>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</si>
  <si>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</si>
  <si>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</si>
  <si>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</si>
  <si>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</si>
  <si>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</si>
  <si>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</si>
  <si>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</si>
  <si>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</si>
  <si>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</si>
  <si>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</si>
  <si>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</si>
  <si>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</si>
  <si>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</si>
  <si>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</si>
  <si>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</si>
  <si>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</si>
  <si>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</si>
  <si>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</si>
  <si>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</si>
  <si>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</si>
  <si>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</si>
  <si>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</si>
  <si>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</si>
  <si>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</si>
  <si>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</si>
  <si>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</si>
  <si>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</si>
  <si>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</si>
  <si>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</si>
  <si>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</si>
  <si>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</si>
  <si>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</si>
  <si>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</si>
  <si>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</si>
  <si>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</si>
  <si>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</si>
  <si>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</si>
  <si>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</si>
  <si>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</si>
  <si>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</si>
  <si>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</si>
  <si>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</si>
  <si>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</si>
  <si>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</si>
  <si>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</si>
  <si>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</si>
  <si>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</si>
  <si>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</si>
  <si>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</si>
  <si>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</si>
  <si>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</si>
  <si>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</si>
  <si>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</si>
  <si>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</si>
  <si>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</si>
  <si>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</si>
  <si>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</si>
  <si>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</si>
  <si>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</si>
  <si>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</si>
  <si>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</si>
  <si>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</si>
  <si>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</si>
  <si>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</si>
  <si>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</si>
  <si>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</si>
  <si>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</si>
  <si>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</si>
  <si>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</si>
  <si>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</si>
  <si>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</si>
  <si>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</si>
  <si>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</si>
  <si>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</si>
  <si>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</si>
  <si>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</si>
  <si>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</si>
  <si>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</si>
  <si>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</si>
  <si>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</si>
  <si>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</si>
  <si>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</si>
  <si>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</si>
  <si>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</si>
  <si>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</si>
  <si>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</si>
  <si>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</si>
  <si>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</si>
  <si>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</si>
  <si>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</si>
  <si>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</si>
  <si>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</si>
  <si>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</si>
  <si>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</si>
  <si>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</si>
  <si>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</si>
  <si>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</si>
  <si>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</si>
  <si>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</si>
  <si>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</si>
  <si>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</si>
  <si>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</si>
  <si>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</si>
  <si>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</si>
  <si>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</si>
  <si>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</si>
  <si>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</si>
  <si>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</si>
  <si>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</si>
  <si>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</si>
  <si>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</si>
  <si>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</si>
  <si>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</si>
  <si>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</si>
  <si>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</si>
  <si>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</si>
  <si>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</si>
  <si>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</si>
  <si>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</si>
  <si>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</si>
  <si>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</si>
  <si>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</si>
  <si>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</si>
  <si>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</si>
  <si>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</si>
  <si>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</si>
  <si>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</si>
  <si>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</si>
  <si>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</si>
  <si>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</si>
  <si>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</si>
  <si>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</si>
  <si>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</si>
  <si>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</si>
  <si>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</si>
  <si>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</si>
  <si>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</si>
  <si>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</si>
  <si>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</si>
  <si>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</si>
  <si>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</si>
  <si>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</si>
  <si>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</si>
  <si>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</si>
  <si>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</si>
  <si>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</si>
  <si>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</si>
  <si>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</si>
  <si>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</si>
  <si>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</si>
  <si>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</si>
  <si>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</si>
  <si>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</si>
  <si>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</si>
  <si>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</si>
  <si>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</si>
  <si>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</si>
  <si>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</si>
  <si>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</si>
  <si>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</si>
  <si>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</si>
  <si>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</si>
  <si>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</si>
  <si>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</si>
  <si>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</si>
  <si>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</si>
  <si>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</si>
  <si>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</si>
  <si>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</si>
  <si>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</si>
  <si>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</si>
  <si>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</si>
  <si>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</si>
  <si>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</si>
  <si>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</si>
  <si>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</si>
  <si>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</si>
  <si>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</si>
  <si>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</si>
  <si>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</si>
  <si>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</si>
  <si>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</si>
  <si>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</si>
  <si>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</si>
  <si>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</si>
  <si>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</si>
  <si>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</si>
  <si>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</si>
  <si>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</si>
  <si>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</si>
  <si>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</si>
  <si>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</si>
  <si>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</si>
  <si>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</si>
  <si>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</si>
  <si>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</si>
  <si>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</si>
  <si>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</si>
  <si>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</si>
  <si>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</si>
  <si>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</si>
  <si>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</si>
  <si>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</si>
  <si>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</si>
  <si>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</si>
  <si>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</si>
  <si>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</si>
  <si>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</si>
  <si>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</si>
  <si>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</si>
  <si>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</si>
  <si>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</si>
  <si>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</si>
  <si>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</si>
  <si>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</si>
  <si>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</si>
  <si>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</si>
  <si>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</si>
  <si>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</si>
  <si>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</si>
  <si>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</si>
  <si>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</si>
  <si>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</si>
  <si>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</si>
  <si>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</si>
  <si>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</si>
  <si>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</si>
  <si>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</si>
  <si>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</si>
  <si>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</si>
  <si>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</si>
  <si>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</si>
  <si>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</si>
  <si>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</si>
  <si>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</si>
  <si>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</si>
  <si>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</si>
  <si>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</si>
  <si>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</si>
  <si>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</si>
  <si>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</si>
  <si>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</si>
  <si>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</si>
  <si>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</si>
  <si>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</si>
  <si>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</si>
  <si>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</si>
  <si>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</si>
  <si>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</si>
  <si>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</si>
  <si>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</si>
  <si>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</si>
  <si>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</si>
  <si>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</si>
  <si>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</si>
  <si>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</si>
  <si>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</si>
  <si>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</si>
  <si>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</si>
  <si>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</si>
  <si>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</si>
  <si>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</si>
  <si>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</si>
  <si>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</si>
  <si>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</si>
  <si>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</si>
  <si>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</si>
  <si>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</si>
  <si>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</si>
  <si>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</si>
  <si>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</si>
  <si>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</si>
  <si>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</si>
  <si>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</si>
  <si>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Pu(III)-kaolinite</t>
  </si>
  <si>
    <t>Pu(IV)-kaolinite</t>
  </si>
  <si>
    <t>Pu(VI)-kaolinite</t>
  </si>
  <si>
    <t>Pu(VI)-montmorillonite</t>
  </si>
  <si>
    <t>TcO2</t>
  </si>
  <si>
    <t>NH4TcO4</t>
  </si>
  <si>
    <t>05/05/2014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</si>
</sst>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0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owell" refreshedDate="41736.725904050923" createdVersion="3" refreshedVersion="4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Nuclide" numFmtId="0">
      <sharedItems containsBlank="1" count="23">
        <s v="Tc-99"/>
        <s v="Pu-23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62900.000000000007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7000000000000002E-6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2.0000000000000001E-4"/>
    <n v="460280"/>
    <s v="Solid"/>
    <s v="Oxide"/>
    <n v="30"/>
    <s v="1b"/>
    <n v="1"/>
    <n v="1.2439999999999999E-5"/>
    <m/>
  </r>
  <r>
    <x v="5"/>
    <x v="1"/>
    <n v="2.0000000000000001E-4"/>
    <n v="460280"/>
    <s v="Solid"/>
    <s v="Oxide"/>
    <n v="30"/>
    <s v="1b"/>
    <n v="1"/>
    <n v="1.2439999999999999E-5"/>
    <m/>
  </r>
  <r>
    <x v="6"/>
    <x v="1"/>
    <n v="2.0000000000000001E-4"/>
    <n v="460280"/>
    <s v="Solid"/>
    <s v="Oxide"/>
    <n v="30"/>
    <s v="1b"/>
    <n v="1"/>
    <n v="1.2439999999999999E-5"/>
    <m/>
  </r>
  <r>
    <x v="7"/>
    <x v="1"/>
    <n v="2.0000000000000001E-4"/>
    <n v="460280"/>
    <s v="Solid"/>
    <s v="Oxide"/>
    <n v="30"/>
    <s v="1b"/>
    <n v="1"/>
    <n v="1.2439999999999999E-5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  <r>
    <x v="8"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4">
        <item m="1" x="21"/>
        <item m="1" x="22"/>
        <item m="1" x="18"/>
        <item m="1" x="20"/>
        <item m="1" x="5"/>
        <item m="1" x="10"/>
        <item m="1" x="16"/>
        <item m="1" x="17"/>
        <item m="1" x="3"/>
        <item m="1" x="14"/>
        <item m="1" x="8"/>
        <item m="1" x="19"/>
        <item sd="0" x="1"/>
        <item m="1" x="9"/>
        <item m="1" x="11"/>
        <item m="1" x="12"/>
        <item m="1" x="7"/>
        <item sd="0" x="0"/>
        <item m="1" x="13"/>
        <item m="1" x="4"/>
        <item m="1" x="15"/>
        <item sd="0"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4">
    <i>
      <x v="12"/>
    </i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B10" sqref="B10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x14ac:dyDescent="0.25">
      <c r="A1" s="41" t="s">
        <v>17</v>
      </c>
      <c r="B1" s="41" t="s">
        <v>18</v>
      </c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909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908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904</v>
      </c>
      <c r="I7" s="70">
        <v>0.2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905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906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907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K11" s="49"/>
    </row>
    <row r="12" spans="1:13" x14ac:dyDescent="0.25">
      <c r="A12" s="43" t="s">
        <v>26</v>
      </c>
      <c r="B12" s="63" t="s">
        <v>897</v>
      </c>
      <c r="K12" s="50"/>
    </row>
    <row r="13" spans="1:13" x14ac:dyDescent="0.25">
      <c r="A13" s="43" t="s">
        <v>837</v>
      </c>
      <c r="B13" s="65" t="s">
        <v>898</v>
      </c>
      <c r="K13" s="51"/>
    </row>
    <row r="14" spans="1:13" x14ac:dyDescent="0.25">
      <c r="A14" s="43" t="s">
        <v>16</v>
      </c>
      <c r="B14" s="69" t="s">
        <v>910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41766</v>
      </c>
      <c r="C16" s="41" t="s">
        <v>852</v>
      </c>
      <c r="K16" s="53"/>
    </row>
    <row r="17" spans="1:34" x14ac:dyDescent="0.25">
      <c r="A17" s="43" t="s">
        <v>811</v>
      </c>
      <c r="B17" s="67">
        <v>41768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1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4" t="s">
        <v>534</v>
      </c>
      <c r="C28" s="15">
        <f t="shared" si="0"/>
        <v>2.0000000000000001E-4</v>
      </c>
      <c r="D28" s="60">
        <f>IF('Notice Data (Enter Data Here)'!$C28="","",'Notice Data (Enter Data Here)'!$C28*VLOOKUP('Notice Data (Enter Data Here)'!$B28,Doedata,4)*37000000000)</f>
        <v>460280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1</v>
      </c>
      <c r="J28" s="61">
        <f>IF('Notice Data (Enter Data Here)'!$D28="","",'Notice Data (Enter Data Here)'!$D28/37000000000)</f>
        <v>1.2439999999999999E-5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4" t="s">
        <v>534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460280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1</v>
      </c>
      <c r="J29" s="61">
        <f>IF('Notice Data (Enter Data Here)'!$D29="","",'Notice Data (Enter Data Here)'!$D29/37000000000)</f>
        <v>1.2439999999999999E-5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4" t="s">
        <v>534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460280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1</v>
      </c>
      <c r="J30" s="61">
        <f>IF('Notice Data (Enter Data Here)'!$D30="","",'Notice Data (Enter Data Here)'!$D30/37000000000)</f>
        <v>1.2439999999999999E-5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4" t="s">
        <v>534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460280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1</v>
      </c>
      <c r="J31" s="61">
        <f>IF('Notice Data (Enter Data Here)'!$D31="","",'Notice Data (Enter Data Here)'!$D31/37000000000)</f>
        <v>1.2439999999999999E-5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 x14ac:dyDescent="0.25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 x14ac:dyDescent="0.25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B10" sqref="B10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8.0000000000000004E-4</v>
      </c>
      <c r="C5" s="74">
        <v>1841120</v>
      </c>
      <c r="D5" s="74">
        <v>4.9759999999999998E-5</v>
      </c>
    </row>
    <row r="6" spans="1:4" x14ac:dyDescent="0.25">
      <c r="A6" s="72" t="s">
        <v>698</v>
      </c>
      <c r="B6" s="74">
        <v>4.0000000000000002E-4</v>
      </c>
      <c r="C6" s="74">
        <v>251600.00000000003</v>
      </c>
      <c r="D6" s="74">
        <v>6.800000000000001E-6</v>
      </c>
    </row>
    <row r="7" spans="1:4" x14ac:dyDescent="0.25">
      <c r="A7" s="72" t="s">
        <v>840</v>
      </c>
      <c r="B7" s="74"/>
      <c r="C7" s="74">
        <v>0</v>
      </c>
      <c r="D7" s="74">
        <v>0</v>
      </c>
    </row>
    <row r="8" spans="1:4" x14ac:dyDescent="0.25">
      <c r="A8" s="72" t="s">
        <v>841</v>
      </c>
      <c r="B8" s="74">
        <v>1.2000000000000001E-3</v>
      </c>
      <c r="C8" s="74">
        <v>2092720</v>
      </c>
      <c r="D8" s="74">
        <v>5.6560000000000001E-5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2014-05-05T19:44:24Z</dcterms:modified>
</cp:coreProperties>
</file>