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240" yWindow="30" windowWidth="19230" windowHeight="12690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5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<sst xmlns="http://schemas.openxmlformats.org/spreadsheetml/2006/main" count="3288" uniqueCount="913">
  <si>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</si>
  <si>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</si>
  <si>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</si>
  <si>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</si>
  <si>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</si>
  <si>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</si>
  <si>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</si>
  <si>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</si>
  <si>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</si>
  <si>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</si>
  <si>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</si>
  <si>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</si>
  <si>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</si>
  <si>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</si>
  <si>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</si>
  <si>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</si>
  <si>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</si>
  <si>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</si>
  <si>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</si>
  <si>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</si>
  <si>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</si>
  <si>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</si>
  <si>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</si>
  <si>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</si>
  <si>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</si>
  <si>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</si>
  <si>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</si>
  <si>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</si>
  <si>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</si>
  <si>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</si>
  <si>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</si>
  <si>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</si>
  <si>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</si>
  <si>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</si>
  <si>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</si>
  <si>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</si>
  <si>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</si>
  <si>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</si>
  <si>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</si>
  <si>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</si>
  <si>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</si>
  <si>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</si>
  <si>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</si>
  <si>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</si>
  <si>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</si>
  <si>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</si>
  <si>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</si>
  <si>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</si>
  <si>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</si>
  <si>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</si>
  <si>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</si>
  <si>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</si>
  <si>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</si>
  <si>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</si>
  <si>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</si>
  <si>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</si>
  <si>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</si>
  <si>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</si>
  <si>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</si>
  <si>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</si>
  <si>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</si>
  <si>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</si>
  <si>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</si>
  <si>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</si>
  <si>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</si>
  <si>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</si>
  <si>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</si>
  <si>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</si>
  <si>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</si>
  <si>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</si>
  <si>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</si>
  <si>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</si>
  <si>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</si>
  <si>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</si>
  <si>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</si>
  <si>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</si>
  <si>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</si>
  <si>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</si>
  <si>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</si>
  <si>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</si>
  <si>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</si>
  <si>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</si>
  <si>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</si>
  <si>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</si>
  <si>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</si>
  <si>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</si>
  <si>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</si>
  <si>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</si>
  <si>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</si>
  <si>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</si>
  <si>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</si>
  <si>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</si>
  <si>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</si>
  <si>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</si>
  <si>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</si>
  <si>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</si>
  <si>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</si>
  <si>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</si>
  <si>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</si>
  <si>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</si>
  <si>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</si>
  <si>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</si>
  <si>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</si>
  <si>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</si>
  <si>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</si>
  <si>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</si>
  <si>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</si>
  <si>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</si>
  <si>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</si>
  <si>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</si>
  <si>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</si>
  <si>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</si>
  <si>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</si>
  <si>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</si>
  <si>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</si>
  <si>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</si>
  <si>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</si>
  <si>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</si>
  <si>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</si>
  <si>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</si>
  <si>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</si>
  <si>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</si>
  <si>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</si>
  <si>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</si>
  <si>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</si>
  <si>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</si>
  <si>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</si>
  <si>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</si>
  <si>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</si>
  <si>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</si>
  <si>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</si>
  <si>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</si>
  <si>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</si>
  <si>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</si>
  <si>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</si>
  <si>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</si>
  <si>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</si>
  <si>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</si>
  <si>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</si>
  <si>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</si>
  <si>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</si>
  <si>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</si>
  <si>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</si>
  <si>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</si>
  <si>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</si>
  <si>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</si>
  <si>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</si>
  <si>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</si>
  <si>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</si>
  <si>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</si>
  <si>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</si>
  <si>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</si>
  <si>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</si>
  <si>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</si>
  <si>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</si>
  <si>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</si>
  <si>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</si>
  <si>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</si>
  <si>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</si>
  <si>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</si>
  <si>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</si>
  <si>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</si>
  <si>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</si>
  <si>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</si>
  <si>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</si>
  <si>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</si>
  <si>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</si>
  <si>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</si>
  <si>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</si>
  <si>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</si>
  <si>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</si>
  <si>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</si>
  <si>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</si>
  <si>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</si>
  <si>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</si>
  <si>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</si>
  <si>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</si>
  <si>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</si>
  <si>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</si>
  <si>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</si>
  <si>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</si>
  <si>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</si>
  <si>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</si>
  <si>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</si>
  <si>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</si>
  <si>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</si>
  <si>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</si>
  <si>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</si>
  <si>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</si>
  <si>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</si>
  <si>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</si>
  <si>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</si>
  <si>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</si>
  <si>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</si>
  <si>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</si>
  <si>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</si>
  <si>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</si>
  <si>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</si>
  <si>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</si>
  <si>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</si>
  <si>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</si>
  <si>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</si>
  <si>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</si>
  <si>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</si>
  <si>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</si>
  <si>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</si>
  <si>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</si>
  <si>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</si>
  <si>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</si>
  <si>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</si>
  <si>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</si>
  <si>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</si>
  <si>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</si>
  <si>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</si>
  <si>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</si>
  <si>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</si>
  <si>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</si>
  <si>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</si>
  <si>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</si>
  <si>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</si>
  <si>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</si>
  <si>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</si>
  <si>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</si>
  <si>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</si>
  <si>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</si>
  <si>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</si>
  <si>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</si>
  <si>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</si>
  <si>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</si>
  <si>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</si>
  <si>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</si>
  <si>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</si>
  <si>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</si>
  <si>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</si>
  <si>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</si>
  <si>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</si>
  <si>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</si>
  <si>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</si>
  <si>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</si>
  <si>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</si>
  <si>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</si>
  <si>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</si>
  <si>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</si>
  <si>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</si>
  <si>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</si>
  <si>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</si>
  <si>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</si>
  <si>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</si>
  <si>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</si>
  <si>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</si>
  <si>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</si>
  <si>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</si>
  <si>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</si>
  <si>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</si>
  <si>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</si>
  <si>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</si>
  <si>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</si>
  <si>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</si>
  <si>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</si>
  <si>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</si>
  <si>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</si>
  <si>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</si>
  <si>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</si>
  <si>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</si>
  <si>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</si>
  <si>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</si>
  <si>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</si>
  <si>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</si>
  <si>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</si>
  <si>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</si>
  <si>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</si>
  <si>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</si>
  <si>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</si>
  <si>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</si>
  <si>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</si>
  <si>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</si>
  <si>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</si>
  <si>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</si>
  <si>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</si>
  <si>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</si>
  <si>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</si>
  <si>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</si>
  <si>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</si>
  <si>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</si>
  <si>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</si>
  <si>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</si>
  <si>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</si>
  <si>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</si>
  <si>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</si>
  <si>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</si>
  <si>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</si>
  <si>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</si>
  <si>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</si>
  <si>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</si>
  <si>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</si>
  <si>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</si>
  <si>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</si>
  <si>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</si>
  <si>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</si>
  <si>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</si>
  <si>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</si>
  <si>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</si>
  <si>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</si>
  <si>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</si>
  <si>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</si>
  <si>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</si>
  <si>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</si>
  <si>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</si>
  <si>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</si>
  <si>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</si>
  <si>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</si>
  <si>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</si>
  <si>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</si>
  <si>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</si>
  <si>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</si>
  <si>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</si>
  <si>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</si>
  <si>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</si>
  <si>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</si>
  <si>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</si>
  <si>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</si>
  <si>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</si>
  <si>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</si>
  <si>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</si>
  <si>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</si>
  <si>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</si>
  <si>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</si>
  <si>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</si>
  <si>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</si>
  <si>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</si>
  <si>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</si>
  <si>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</si>
  <si>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</si>
  <si>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</si>
  <si>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</si>
  <si>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</si>
  <si>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</si>
  <si>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</si>
  <si>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</si>
  <si>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</si>
  <si>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</si>
  <si>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</si>
  <si>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</si>
  <si>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</si>
  <si>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</si>
  <si>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</si>
  <si>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</si>
  <si>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</si>
  <si>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</si>
  <si>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</si>
  <si>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</si>
  <si>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</si>
  <si>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</si>
  <si>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</si>
  <si>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</si>
  <si>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</si>
  <si>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</si>
  <si>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</si>
  <si>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</si>
  <si>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</si>
  <si>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</si>
  <si>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</si>
  <si>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</si>
  <si>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</si>
  <si>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</si>
  <si>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</si>
  <si>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</si>
  <si>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</si>
  <si>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</si>
  <si>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</si>
  <si>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</si>
  <si>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</si>
  <si>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</si>
  <si>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</si>
  <si>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</si>
  <si>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</si>
  <si>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</si>
  <si>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</si>
  <si>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</si>
  <si>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</si>
  <si>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</si>
  <si>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</si>
  <si>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</si>
  <si>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</si>
  <si>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</si>
  <si>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</si>
  <si>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</si>
  <si>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</si>
  <si>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</si>
  <si>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</si>
  <si>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</si>
  <si>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</si>
  <si>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</si>
  <si>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</si>
  <si>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</si>
  <si>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</si>
  <si>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</si>
  <si>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</si>
  <si>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</si>
  <si>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</si>
  <si>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</si>
  <si>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</si>
  <si>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</si>
  <si>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</si>
  <si>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</si>
  <si>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</si>
  <si>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</si>
  <si>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</si>
  <si>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</si>
  <si>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</si>
  <si>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</si>
  <si>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</si>
  <si>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</si>
  <si>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</si>
  <si>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</si>
  <si>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</si>
  <si>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</si>
  <si>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</si>
  <si>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</si>
  <si>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</si>
  <si>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</si>
  <si>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</si>
  <si>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</si>
  <si>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</si>
  <si>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</si>
  <si>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</si>
  <si>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</si>
  <si>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</si>
  <si>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</si>
  <si>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</si>
  <si>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</si>
  <si>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</si>
  <si>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</si>
  <si>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</si>
  <si>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</si>
  <si>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</si>
  <si>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</si>
  <si>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</si>
  <si>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</si>
  <si>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</si>
  <si>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</si>
  <si>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</si>
  <si>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</si>
  <si>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</si>
  <si>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</si>
  <si>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</si>
  <si>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</si>
  <si>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</si>
  <si>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</si>
  <si>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</si>
  <si>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</si>
  <si>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</si>
  <si>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</si>
  <si>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</si>
  <si>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</si>
  <si>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</si>
  <si>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</si>
  <si>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</si>
  <si>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</si>
  <si>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</si>
  <si>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</si>
  <si>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</si>
  <si>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</si>
  <si>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</si>
  <si>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</si>
  <si>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</si>
  <si>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</si>
  <si>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</si>
  <si>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</si>
  <si>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</si>
  <si>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</si>
  <si>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</si>
  <si>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</si>
  <si>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</si>
  <si>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</si>
  <si>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</si>
  <si>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</si>
  <si>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</si>
  <si>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</si>
  <si>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</si>
  <si>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</si>
  <si>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</si>
  <si>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</si>
  <si>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</si>
  <si>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</si>
  <si>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</si>
  <si>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</si>
  <si>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</si>
  <si>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</si>
  <si>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</si>
  <si>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</si>
  <si>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</si>
  <si>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</si>
  <si>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</si>
  <si>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</si>
  <si>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</si>
  <si>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</si>
  <si>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</si>
  <si>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</si>
  <si>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</si>
  <si>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</si>
  <si>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</si>
  <si>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</si>
  <si>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</si>
  <si>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</si>
  <si>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</si>
  <si>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</si>
  <si>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</si>
  <si>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</si>
  <si>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</si>
  <si>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</si>
  <si>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</si>
  <si>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</si>
  <si>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</si>
  <si>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</si>
  <si>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</si>
  <si>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</si>
  <si>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</si>
  <si>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</si>
  <si>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</si>
  <si>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</si>
  <si>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</si>
  <si>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</si>
  <si>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</si>
  <si>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</si>
  <si>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</si>
  <si>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</si>
  <si>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</si>
  <si>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</si>
  <si>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</si>
  <si>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</si>
  <si>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</si>
  <si>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</si>
  <si>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</si>
  <si>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</si>
  <si>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</si>
  <si>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</si>
  <si>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</si>
  <si>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</si>
  <si>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</si>
  <si>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</si>
  <si>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</si>
  <si>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</si>
  <si>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</si>
  <si>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</si>
  <si>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</si>
  <si>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</si>
  <si>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</si>
  <si>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</si>
  <si>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</si>
  <si>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</si>
  <si>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</si>
  <si>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</si>
  <si>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</si>
  <si>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</si>
  <si>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</si>
  <si>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</si>
  <si>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</si>
  <si>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</si>
  <si>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</si>
  <si>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</si>
  <si>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</si>
  <si>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</si>
  <si>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</si>
  <si>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</si>
  <si>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</si>
  <si>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</si>
  <si>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</si>
  <si>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</si>
  <si>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</si>
  <si>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</si>
  <si>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</si>
  <si>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</si>
  <si>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</si>
  <si>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</si>
  <si>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</si>
  <si>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</si>
  <si>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</si>
  <si>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</si>
  <si>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</si>
  <si>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</si>
  <si>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</si>
  <si>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</si>
  <si>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</si>
  <si>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</si>
  <si>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</si>
  <si>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</si>
  <si>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</si>
  <si>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</si>
  <si>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</si>
  <si>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</si>
  <si>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</si>
  <si>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</si>
  <si>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</si>
  <si>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</si>
  <si>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</si>
  <si>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</si>
  <si>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</si>
  <si>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</si>
  <si>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</si>
  <si>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</si>
  <si>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</si>
  <si>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</si>
  <si>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</si>
  <si>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</si>
  <si>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</si>
  <si>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</si>
  <si>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</si>
  <si>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</si>
  <si>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</si>
  <si>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</si>
  <si>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</si>
  <si>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</si>
  <si>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</si>
  <si>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</si>
  <si>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</si>
  <si>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</si>
  <si>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</si>
  <si>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</si>
  <si>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</si>
  <si>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</si>
  <si>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</si>
  <si>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</si>
  <si>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</si>
  <si>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</si>
  <si>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</si>
  <si>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</si>
  <si>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</si>
  <si>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</si>
  <si>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</si>
  <si>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</si>
  <si>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</si>
  <si>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</si>
  <si>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</si>
  <si>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</si>
  <si>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</si>
  <si>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</si>
  <si>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</si>
  <si>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</si>
  <si>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</si>
  <si>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</si>
  <si>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</si>
  <si>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</si>
  <si>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</si>
  <si>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</si>
  <si>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</si>
  <si>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</si>
  <si>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</si>
  <si>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</si>
  <si>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</si>
  <si>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</si>
  <si>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</si>
  <si>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</si>
  <si>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</si>
  <si>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</si>
  <si>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</si>
  <si>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</si>
  <si>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</si>
  <si>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</si>
  <si>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</si>
  <si>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</si>
  <si>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</si>
  <si>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</si>
  <si>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</si>
  <si>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</si>
  <si>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</si>
  <si>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</si>
  <si>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</si>
  <si>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</si>
  <si>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</si>
  <si>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</si>
  <si>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</si>
  <si>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</si>
  <si>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</si>
  <si>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</si>
  <si>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</si>
  <si>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</si>
  <si>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</si>
  <si>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</si>
  <si>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</si>
  <si>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</si>
  <si>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</si>
  <si>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</si>
  <si>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</si>
  <si>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</si>
  <si>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</si>
  <si>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</si>
  <si>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</si>
  <si>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</si>
  <si>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</si>
  <si>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</si>
  <si>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</si>
  <si>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</si>
  <si>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</si>
  <si>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</si>
  <si>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</si>
  <si>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</si>
  <si>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</si>
  <si>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</si>
  <si>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</si>
  <si>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</si>
  <si>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</si>
  <si>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</si>
  <si>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</si>
  <si>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</si>
  <si>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</si>
  <si>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</si>
  <si>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</si>
  <si>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</si>
  <si>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</si>
  <si>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</si>
  <si>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</si>
  <si>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</si>
  <si>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</si>
  <si>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</si>
  <si>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</si>
  <si>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</si>
  <si>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</si>
  <si>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</si>
  <si>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</si>
  <si>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</si>
  <si>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</si>
  <si>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</si>
  <si>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</si>
  <si>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</si>
  <si>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</si>
  <si>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</si>
  <si>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</si>
  <si>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</si>
  <si>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</si>
  <si>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</si>
  <si>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</si>
  <si>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</si>
  <si>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</si>
  <si>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</si>
  <si>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</si>
  <si>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</si>
  <si>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</si>
  <si>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</si>
  <si>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</si>
  <si>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</si>
  <si>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</si>
  <si>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</si>
  <si>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</si>
  <si>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</si>
  <si>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</si>
  <si>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</si>
  <si>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</si>
  <si>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</si>
  <si>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</si>
  <si>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</si>
  <si>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</si>
  <si>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</si>
  <si>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</si>
  <si>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</si>
  <si>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</si>
  <si>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</si>
  <si>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</si>
  <si>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</si>
  <si>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</si>
  <si>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</si>
  <si>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</si>
  <si>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</si>
  <si>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</si>
  <si>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</si>
  <si>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</si>
  <si>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</si>
  <si>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</si>
  <si>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</si>
  <si>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</si>
  <si>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</si>
  <si>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</si>
  <si>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</si>
  <si>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</si>
  <si>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</si>
  <si>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</si>
  <si>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</si>
  <si>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</si>
  <si>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</si>
  <si>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</si>
  <si>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</si>
  <si>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</si>
  <si>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</si>
  <si>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</si>
  <si>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</si>
  <si>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</si>
  <si>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</si>
  <si>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</si>
  <si>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</si>
  <si>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</si>
  <si>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</si>
  <si>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</si>
  <si>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</si>
  <si>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</si>
  <si>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</si>
  <si>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</si>
  <si>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</si>
  <si>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</si>
  <si>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</si>
  <si>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</si>
  <si>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</si>
  <si>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</si>
  <si>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</si>
  <si>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</si>
  <si>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</si>
  <si>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</si>
  <si>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</si>
  <si>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</si>
  <si>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</si>
  <si>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</si>
  <si>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</si>
  <si>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</si>
  <si>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</si>
  <si>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</si>
  <si>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</si>
  <si>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</si>
  <si>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</si>
  <si>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</si>
  <si>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</si>
  <si>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</si>
  <si>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</si>
  <si>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</si>
  <si>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</si>
  <si>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</si>
  <si>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</si>
  <si>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</si>
  <si>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</si>
  <si>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</si>
  <si>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</si>
  <si>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</si>
  <si>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</si>
  <si>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</si>
  <si>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</si>
  <si>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</si>
  <si>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</si>
  <si>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</si>
  <si>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</si>
  <si>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</si>
  <si>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</si>
  <si>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</si>
  <si>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</si>
  <si>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</si>
  <si>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</si>
  <si>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</si>
  <si>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</si>
  <si>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</si>
  <si>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</si>
  <si>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</si>
  <si>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</si>
  <si>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</si>
  <si>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</si>
  <si>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</si>
  <si>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</si>
  <si>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</si>
  <si>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</si>
  <si>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</si>
  <si>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</si>
  <si>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</si>
  <si>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</si>
  <si>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</si>
  <si>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</si>
  <si>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</si>
  <si>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</si>
  <si>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</si>
  <si>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</si>
  <si>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</si>
  <si>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</si>
  <si>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</si>
  <si>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</si>
  <si>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</si>
  <si>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</si>
  <si>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</si>
  <si>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</si>
  <si>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</si>
  <si>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</si>
  <si>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</si>
  <si>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</si>
  <si>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</si>
  <si>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</si>
  <si>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</si>
  <si>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</si>
  <si>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</si>
  <si>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</si>
  <si>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Lawrence Berkeley National Laboratory</t>
  </si>
  <si>
    <t>1 Cyclotron Road</t>
  </si>
  <si>
    <t>Berkeley</t>
  </si>
  <si>
    <t>USA</t>
  </si>
  <si>
    <t>11-2</t>
  </si>
  <si>
    <t>N/A</t>
  </si>
  <si>
    <t>Ship rad samples back to:</t>
  </si>
  <si>
    <t>1 Cyclotron Road, MS 75R0123</t>
  </si>
  <si>
    <t>Berkeley, CA 94720</t>
  </si>
  <si>
    <t>tel: (510) 486-4043</t>
  </si>
  <si>
    <t>fax: (510) 486-6939</t>
  </si>
  <si>
    <t>GTSC 0173</t>
  </si>
  <si>
    <t>LBNL Container ID</t>
  </si>
  <si>
    <t>NpO2 ref</t>
  </si>
  <si>
    <t>Deborah</t>
  </si>
  <si>
    <t>Wang</t>
  </si>
  <si>
    <t>dlwang@lbl.gov</t>
  </si>
  <si>
    <t>3893*</t>
  </si>
  <si>
    <t>510-486-5209 (cell: 510-730-2436)</t>
  </si>
  <si>
    <t>2014-01-06</t>
  </si>
  <si>
    <t>Steve Sohner</t>
  </si>
  <si>
    <t>POD10 shipping package</t>
  </si>
  <si>
    <t>GTSC 1233</t>
  </si>
  <si>
    <t>GTSC 1234</t>
  </si>
  <si>
    <t>GTSC 1235</t>
  </si>
  <si>
    <t>GTSC 1236</t>
  </si>
  <si>
    <t>Np on hematite, u = 1 M</t>
  </si>
  <si>
    <t>Np on hematite , u = 0.001 M</t>
  </si>
  <si>
    <t>Np on montomorillonite, u = 1 M</t>
  </si>
  <si>
    <t>Np on montomorillonite , u = 0.001 M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</si>
</sst>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47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7" fillId="3" borderId="0" xfId="1" applyProtection="1">
      <protection locked="0"/>
    </xf>
    <xf numFmtId="0" fontId="7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3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8" fillId="0" borderId="0" xfId="0" applyFont="1" applyProtection="1">
      <protection locked="0"/>
    </xf>
    <xf numFmtId="0" fontId="0" fillId="4" borderId="3" xfId="0" applyNumberFormat="1" applyFont="1" applyFill="1" applyBorder="1" applyAlignment="1" applyProtection="1">
      <alignment horizontal="center"/>
      <protection locked="0"/>
    </xf>
    <xf numFmtId="0" fontId="0" fillId="5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445771</xdr:colOff>
      <xdr:row>1</xdr:row>
      <xdr:rowOff>123825</xdr:rowOff>
    </xdr:from>
    <xdr:to>
      <xdr:col>10</xdr:col>
      <xdr:colOff>398146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149373</xdr:colOff>
      <xdr:row>22</xdr:row>
      <xdr:rowOff>298973</xdr:rowOff>
    </xdr:from>
    <xdr:to>
      <xdr:col>10</xdr:col>
      <xdr:colOff>518953</xdr:colOff>
      <xdr:row>27</xdr:row>
      <xdr:rowOff>1778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157217</xdr:colOff>
      <xdr:row>27</xdr:row>
      <xdr:rowOff>31937</xdr:rowOff>
    </xdr:from>
    <xdr:to>
      <xdr:col>10</xdr:col>
      <xdr:colOff>526708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115444</xdr:colOff>
      <xdr:row>0</xdr:row>
      <xdr:rowOff>108340</xdr:rowOff>
    </xdr:from>
    <xdr:ext cx="4143470" cy="1782924"/>
    <xdr:sp macro="" textlink="">
      <xdr:nvSpPr>
        <xdr:cNvPr id="4" name="Rectangle 3"/>
        <xdr:cNvSpPr/>
      </xdr:nvSpPr>
      <xdr:spPr>
        <a:xfrm>
          <a:off x="6401944" y="108340"/>
          <a:ext cx="4152995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borah" refreshedDate="41645.666970949074" createdVersion="3" refreshedVersion="3" minRefreshableVersion="3" recordCount="185">
  <cacheSource type="worksheet">
    <worksheetSource name="Table5"/>
  </cacheSource>
  <cacheFields count="11">
    <cacheField name="Sample Number" numFmtId="0">
      <sharedItems containsBlank="1"/>
    </cacheField>
    <cacheField name="Nuclide" numFmtId="0">
      <sharedItems containsBlank="1" count="23">
        <s v="Np-237"/>
        <m/>
        <s v="I-125" u="1"/>
        <s v="U-235" u="1"/>
        <s v="Co-60" u="1"/>
        <s v="Ac-228" u="1"/>
        <s v="Sr-90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0.01"/>
    </cacheField>
    <cacheField name="Activity (Bq)" numFmtId="11">
      <sharedItems containsMixedTypes="1" containsNumber="1" minValue="13042.5" maxValue="26085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1" maxValue="1"/>
    </cacheField>
    <cacheField name="Cont Cat No" numFmtId="0">
      <sharedItems containsBlank="1"/>
    </cacheField>
    <cacheField name="Shipping Package Number" numFmtId="0">
      <sharedItems containsBlank="1"/>
    </cacheField>
    <cacheField name="Activity (Ci)" numFmtId="11">
      <sharedItems containsMixedTypes="1" containsNumber="1" minValue="3.5250000000000001E-7" maxValue="7.0500000000000003E-6"/>
    </cacheField>
    <cacheField name="Comments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 0173"/>
    <x v="0"/>
    <n v="0.01"/>
    <n v="260850"/>
    <s v="Powder"/>
    <s v="Oxide"/>
    <n v="1"/>
    <s v="1a"/>
    <s v="POD10 shipping package"/>
    <n v="7.0500000000000003E-6"/>
    <s v="NpO2 ref"/>
  </r>
  <r>
    <s v="GTSC 1233"/>
    <x v="0"/>
    <n v="5.0000000000000001E-4"/>
    <n v="13042.5"/>
    <s v="Slurry/Paste"/>
    <s v="Elemental"/>
    <n v="1"/>
    <s v="1g"/>
    <s v="POD10 shipping package"/>
    <n v="3.5250000000000001E-7"/>
    <s v="Np on hematite, u = 1 M"/>
  </r>
  <r>
    <s v="GTSC 1234"/>
    <x v="0"/>
    <n v="5.0000000000000001E-4"/>
    <n v="13042.5"/>
    <s v="Slurry/Paste"/>
    <s v="Elemental"/>
    <n v="1"/>
    <s v="1g"/>
    <s v="POD10 shipping package"/>
    <n v="3.5250000000000001E-7"/>
    <s v="Np on hematite , u = 0.001 M"/>
  </r>
  <r>
    <s v="GTSC 1235"/>
    <x v="0"/>
    <n v="5.0000000000000001E-4"/>
    <n v="13042.5"/>
    <s v="Slurry/Paste"/>
    <s v="Elemental"/>
    <n v="1"/>
    <s v="1g"/>
    <s v="POD10 shipping package"/>
    <n v="3.5250000000000001E-7"/>
    <s v="Np on montomorillonite, u = 1 M"/>
  </r>
  <r>
    <s v="GTSC 1236"/>
    <x v="0"/>
    <n v="5.0000000000000001E-4"/>
    <n v="13042.5"/>
    <s v="Slurry/Paste"/>
    <s v="Elemental"/>
    <n v="1"/>
    <s v="1g"/>
    <s v="POD10 shipping package"/>
    <n v="3.5250000000000001E-7"/>
    <s v="Np on montomorillonite , u = 0.001 M"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8"/>
        <item m="1" x="15"/>
        <item m="1" x="16"/>
        <item m="1" x="2"/>
        <item m="1" x="13"/>
        <item x="0"/>
        <item m="1" x="18"/>
        <item m="1" x="21"/>
        <item m="1" x="7"/>
        <item m="1" x="9"/>
        <item m="1" x="10"/>
        <item m="1" x="6"/>
        <item m="1" x="11"/>
        <item m="1" x="12"/>
        <item m="1" x="3"/>
        <item m="1" x="14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1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3"/>
  <sheetViews>
    <sheetView zoomScale="75" zoomScaleNormal="75" zoomScalePageLayoutView="85" workbookViewId="0">
      <selection activeCell="K29" sqref="K29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897</v>
      </c>
      <c r="K2" s="11"/>
    </row>
    <row r="3" spans="1:11">
      <c r="A3" s="18" t="s">
        <v>9</v>
      </c>
      <c r="B3" s="11" t="s">
        <v>898</v>
      </c>
      <c r="K3" s="11"/>
    </row>
    <row r="4" spans="1:11">
      <c r="A4" s="18" t="s">
        <v>12</v>
      </c>
      <c r="B4" s="11" t="s">
        <v>883</v>
      </c>
      <c r="K4" s="11"/>
    </row>
    <row r="5" spans="1:11">
      <c r="A5" s="18" t="s">
        <v>10</v>
      </c>
      <c r="B5" s="11" t="s">
        <v>884</v>
      </c>
      <c r="C5" s="9" t="s">
        <v>881</v>
      </c>
      <c r="D5" s="9" t="s">
        <v>889</v>
      </c>
      <c r="K5" s="11"/>
    </row>
    <row r="6" spans="1:11">
      <c r="A6" s="18" t="s">
        <v>11</v>
      </c>
      <c r="B6" s="11"/>
      <c r="D6" s="9" t="s">
        <v>903</v>
      </c>
      <c r="K6" s="11"/>
    </row>
    <row r="7" spans="1:11">
      <c r="A7" s="18" t="s">
        <v>878</v>
      </c>
      <c r="B7" s="11" t="s">
        <v>899</v>
      </c>
      <c r="D7" s="9" t="s">
        <v>883</v>
      </c>
      <c r="K7" s="11"/>
    </row>
    <row r="8" spans="1:11">
      <c r="A8" s="18" t="s">
        <v>13</v>
      </c>
      <c r="B8" s="11" t="s">
        <v>885</v>
      </c>
      <c r="D8" s="9" t="s">
        <v>890</v>
      </c>
      <c r="K8" s="11"/>
    </row>
    <row r="9" spans="1:11">
      <c r="A9" s="18" t="s">
        <v>14</v>
      </c>
      <c r="B9" s="11" t="s">
        <v>25</v>
      </c>
      <c r="D9" s="9" t="s">
        <v>891</v>
      </c>
      <c r="K9" s="11"/>
    </row>
    <row r="10" spans="1:11">
      <c r="A10" s="18" t="s">
        <v>15</v>
      </c>
      <c r="B10" s="11">
        <v>94720</v>
      </c>
      <c r="D10" s="9" t="s">
        <v>892</v>
      </c>
      <c r="K10" s="11"/>
    </row>
    <row r="11" spans="1:11">
      <c r="A11" s="18" t="s">
        <v>809</v>
      </c>
      <c r="B11" s="11" t="s">
        <v>886</v>
      </c>
      <c r="D11" s="9" t="s">
        <v>893</v>
      </c>
      <c r="K11" s="11"/>
    </row>
    <row r="12" spans="1:11">
      <c r="A12" s="18" t="s">
        <v>26</v>
      </c>
      <c r="B12" s="23" t="s">
        <v>901</v>
      </c>
      <c r="K12" s="23"/>
    </row>
    <row r="13" spans="1:11">
      <c r="A13" s="18" t="s">
        <v>839</v>
      </c>
      <c r="B13" s="12" t="s">
        <v>900</v>
      </c>
      <c r="K13" s="12"/>
    </row>
    <row r="14" spans="1:11">
      <c r="A14" s="18" t="s">
        <v>16</v>
      </c>
      <c r="B14" s="45" t="s">
        <v>902</v>
      </c>
      <c r="K14" s="30"/>
    </row>
    <row r="15" spans="1:11">
      <c r="A15" s="18" t="s">
        <v>41</v>
      </c>
      <c r="B15" s="46" t="s">
        <v>887</v>
      </c>
      <c r="C15" s="9" t="s">
        <v>854</v>
      </c>
      <c r="K15" s="12"/>
    </row>
    <row r="16" spans="1:11">
      <c r="A16" s="18" t="s">
        <v>40</v>
      </c>
      <c r="B16" s="14">
        <v>41646</v>
      </c>
      <c r="C16" s="9" t="s">
        <v>854</v>
      </c>
      <c r="K16" s="14"/>
    </row>
    <row r="17" spans="1:34">
      <c r="A17" s="18" t="s">
        <v>811</v>
      </c>
      <c r="B17" s="14">
        <v>41648</v>
      </c>
      <c r="C17" s="9" t="s">
        <v>853</v>
      </c>
      <c r="K17" s="13"/>
    </row>
    <row r="18" spans="1:34">
      <c r="A18" s="18" t="s">
        <v>42</v>
      </c>
      <c r="B18" s="11" t="s">
        <v>888</v>
      </c>
      <c r="C18" s="9" t="s">
        <v>853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5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K23" s="17" t="s">
        <v>882</v>
      </c>
      <c r="M23" s="9" t="s">
        <v>895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894</v>
      </c>
      <c r="B24" s="9" t="s">
        <v>452</v>
      </c>
      <c r="C24" s="19">
        <v>0.01</v>
      </c>
      <c r="D24" s="32">
        <f>IF('Notice Data (Enter Data Here)'!$C24="","",'Notice Data (Enter Data Here)'!$C24*VLOOKUP('Notice Data (Enter Data Here)'!$B24,Doedata,4)*37000000000)</f>
        <v>260850</v>
      </c>
      <c r="E24" s="10" t="s">
        <v>817</v>
      </c>
      <c r="F24" s="10" t="s">
        <v>31</v>
      </c>
      <c r="G24" s="10">
        <v>1</v>
      </c>
      <c r="H24" s="10" t="s">
        <v>826</v>
      </c>
      <c r="I24" s="10" t="s">
        <v>904</v>
      </c>
      <c r="J24" s="27">
        <f>IF('Notice Data (Enter Data Here)'!$D24="","",'Notice Data (Enter Data Here)'!$D24/37000000000)</f>
        <v>7.0500000000000003E-6</v>
      </c>
      <c r="K24" s="9" t="s">
        <v>896</v>
      </c>
      <c r="M24" s="9">
        <v>10752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905</v>
      </c>
      <c r="B25" s="9" t="s">
        <v>452</v>
      </c>
      <c r="C25" s="19">
        <v>5.0000000000000001E-4</v>
      </c>
      <c r="D25" s="32">
        <f>IF('Notice Data (Enter Data Here)'!$C25="","",'Notice Data (Enter Data Here)'!$C25*VLOOKUP('Notice Data (Enter Data Here)'!$B25,Doedata,4)*37000000000)</f>
        <v>13042.5</v>
      </c>
      <c r="E25" s="10" t="s">
        <v>820</v>
      </c>
      <c r="F25" s="10" t="s">
        <v>822</v>
      </c>
      <c r="G25" s="10">
        <v>1</v>
      </c>
      <c r="H25" s="10" t="s">
        <v>850</v>
      </c>
      <c r="I25" s="10" t="s">
        <v>904</v>
      </c>
      <c r="J25" s="27">
        <f>IF('Notice Data (Enter Data Here)'!$D25="","",'Notice Data (Enter Data Here)'!$D25/37000000000)</f>
        <v>3.5250000000000001E-7</v>
      </c>
      <c r="K25" s="9" t="s">
        <v>909</v>
      </c>
      <c r="M25" s="9">
        <v>10756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906</v>
      </c>
      <c r="B26" s="9" t="s">
        <v>452</v>
      </c>
      <c r="C26" s="19">
        <v>5.0000000000000001E-4</v>
      </c>
      <c r="D26" s="32">
        <f>IF('Notice Data (Enter Data Here)'!$C26="","",'Notice Data (Enter Data Here)'!$C26*VLOOKUP('Notice Data (Enter Data Here)'!$B26,Doedata,4)*37000000000)</f>
        <v>13042.5</v>
      </c>
      <c r="E26" s="10" t="s">
        <v>820</v>
      </c>
      <c r="F26" s="10" t="s">
        <v>822</v>
      </c>
      <c r="G26" s="10">
        <v>1</v>
      </c>
      <c r="H26" s="10" t="s">
        <v>850</v>
      </c>
      <c r="I26" s="10" t="s">
        <v>904</v>
      </c>
      <c r="J26" s="27">
        <f>IF('Notice Data (Enter Data Here)'!$D26="","",'Notice Data (Enter Data Here)'!$D26/37000000000)</f>
        <v>3.5250000000000001E-7</v>
      </c>
      <c r="K26" s="9" t="s">
        <v>910</v>
      </c>
      <c r="M26" s="9">
        <v>10756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907</v>
      </c>
      <c r="B27" s="9" t="s">
        <v>452</v>
      </c>
      <c r="C27" s="19">
        <v>5.0000000000000001E-4</v>
      </c>
      <c r="D27" s="32">
        <f>IF('Notice Data (Enter Data Here)'!$C27="","",'Notice Data (Enter Data Here)'!$C27*VLOOKUP('Notice Data (Enter Data Here)'!$B27,Doedata,4)*37000000000)</f>
        <v>13042.5</v>
      </c>
      <c r="E27" s="10" t="s">
        <v>820</v>
      </c>
      <c r="F27" s="10" t="s">
        <v>822</v>
      </c>
      <c r="G27" s="10">
        <v>1</v>
      </c>
      <c r="H27" s="10" t="s">
        <v>850</v>
      </c>
      <c r="I27" s="10" t="s">
        <v>904</v>
      </c>
      <c r="J27" s="27">
        <f>IF('Notice Data (Enter Data Here)'!$D27="","",'Notice Data (Enter Data Here)'!$D27/37000000000)</f>
        <v>3.5250000000000001E-7</v>
      </c>
      <c r="K27" s="9" t="s">
        <v>911</v>
      </c>
      <c r="M27" s="9">
        <v>10756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908</v>
      </c>
      <c r="B28" s="9" t="s">
        <v>452</v>
      </c>
      <c r="C28" s="19">
        <v>5.0000000000000001E-4</v>
      </c>
      <c r="D28" s="32">
        <f>IF('Notice Data (Enter Data Here)'!$C28="","",'Notice Data (Enter Data Here)'!$C28*VLOOKUP('Notice Data (Enter Data Here)'!$B28,Doedata,4)*37000000000)</f>
        <v>13042.5</v>
      </c>
      <c r="E28" s="10" t="s">
        <v>820</v>
      </c>
      <c r="F28" s="10" t="s">
        <v>822</v>
      </c>
      <c r="G28" s="10">
        <v>1</v>
      </c>
      <c r="H28" s="10" t="s">
        <v>850</v>
      </c>
      <c r="I28" s="10" t="s">
        <v>904</v>
      </c>
      <c r="J28" s="27">
        <f>IF('Notice Data (Enter Data Here)'!$D28="","",'Notice Data (Enter Data Here)'!$D28/37000000000)</f>
        <v>3.5250000000000001E-7</v>
      </c>
      <c r="K28" s="9" t="s">
        <v>912</v>
      </c>
      <c r="M28" s="9">
        <v>10756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IF('Notice Data (Enter Data Here)'!$C29="","",'Notice Data (Enter Data Here)'!$C29*VLOOKUP('Notice Data (Enter Data Here)'!$B29,Doedata,4)*37000000000)</f>
        <v/>
      </c>
      <c r="I29" s="10"/>
      <c r="J29" s="27" t="str">
        <f>IF('Notice Data (Enter Data Here)'!$D29="","",'Notice Data (Enter Data Here)'!$D29/37000000000)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IF('Notice Data (Enter Data Here)'!$C30="","",'Notice Data (Enter Data Here)'!$C30*VLOOKUP('Notice Data (Enter Data Here)'!$B30,Doedata,4)*37000000000)</f>
        <v/>
      </c>
      <c r="I30" s="10"/>
      <c r="J30" s="27" t="str">
        <f>IF('Notice Data (Enter Data Here)'!$D30="","",'Notice Data (Enter Data Here)'!$D30/37000000000)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IF('Notice Data (Enter Data Here)'!$C31="","",'Notice Data (Enter Data Here)'!$C31*VLOOKUP('Notice Data (Enter Data Here)'!$B31,Doedata,4)*37000000000)</f>
        <v/>
      </c>
      <c r="I31" s="10"/>
      <c r="J31" s="27" t="str">
        <f>IF('Notice Data (Enter Data Here)'!$D31="","",'Notice Data (Enter Data Here)'!$D31/37000000000)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IF('Notice Data (Enter Data Here)'!$C32="","",'Notice Data (Enter Data Here)'!$C32*VLOOKUP('Notice Data (Enter Data Here)'!$B32,Doedata,4)*37000000000)</f>
        <v/>
      </c>
      <c r="I32" s="10"/>
      <c r="J32" s="27" t="str">
        <f>IF('Notice Data (Enter Data Here)'!$D32="","",'Notice Data (Enter Data Here)'!$D32/37000000000)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IF('Notice Data (Enter Data Here)'!$C33="","",'Notice Data (Enter Data Here)'!$C33*VLOOKUP('Notice Data (Enter Data Here)'!$B33,Doedata,4)*37000000000)</f>
        <v/>
      </c>
      <c r="I33" s="10"/>
      <c r="J33" s="27" t="str">
        <f>IF('Notice Data (Enter Data Here)'!$D33="","",'Notice Data (Enter Data Here)'!$D33/37000000000)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IF('Notice Data (Enter Data Here)'!$C34="","",'Notice Data (Enter Data Here)'!$C34*VLOOKUP('Notice Data (Enter Data Here)'!$B34,Doedata,4)*37000000000)</f>
        <v/>
      </c>
      <c r="I34" s="10"/>
      <c r="J34" s="27" t="str">
        <f>IF('Notice Data (Enter Data Here)'!$D34="","",'Notice Data (Enter Data Here)'!$D34/37000000000)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IF('Notice Data (Enter Data Here)'!$C35="","",'Notice Data (Enter Data Here)'!$C35*VLOOKUP('Notice Data (Enter Data Here)'!$B35,Doedata,4)*37000000000)</f>
        <v/>
      </c>
      <c r="I35" s="10"/>
      <c r="J35" s="27" t="str">
        <f>IF('Notice Data (Enter Data Here)'!$D35="","",'Notice Data (Enter Data Here)'!$D35/37000000000)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IF('Notice Data (Enter Data Here)'!$C36="","",'Notice Data (Enter Data Here)'!$C36*VLOOKUP('Notice Data (Enter Data Here)'!$B36,Doedata,4)*37000000000)</f>
        <v/>
      </c>
      <c r="I36" s="10"/>
      <c r="J36" s="27" t="str">
        <f>IF('Notice Data (Enter Data Here)'!$D36="","",'Notice Data (Enter Data Here)'!$D36/37000000000)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IF('Notice Data (Enter Data Here)'!$C37="","",'Notice Data (Enter Data Here)'!$C37*VLOOKUP('Notice Data (Enter Data Here)'!$B37,Doedata,4)*37000000000)</f>
        <v/>
      </c>
      <c r="I37" s="10"/>
      <c r="J37" s="27" t="str">
        <f>IF('Notice Data (Enter Data Here)'!$D37="","",'Notice Data (Enter Data Here)'!$D37/37000000000)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IF('Notice Data (Enter Data Here)'!$C38="","",'Notice Data (Enter Data Here)'!$C38*VLOOKUP('Notice Data (Enter Data Here)'!$B38,Doedata,4)*37000000000)</f>
        <v/>
      </c>
      <c r="I38" s="10"/>
      <c r="J38" s="27" t="str">
        <f>IF('Notice Data (Enter Data Here)'!$D38="","",'Notice Data (Enter Data Here)'!$D38/37000000000)</f>
        <v/>
      </c>
      <c r="K38" s="42"/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IF('Notice Data (Enter Data Here)'!$C39="","",'Notice Data (Enter Data Here)'!$C39*VLOOKUP('Notice Data (Enter Data Here)'!$B39,Doedata,4)*37000000000)</f>
        <v/>
      </c>
      <c r="I39" s="10"/>
      <c r="J39" s="27" t="str">
        <f>IF('Notice Data (Enter Data Here)'!$D39="","",'Notice Data (Enter Data Here)'!$D39/37000000000)</f>
        <v/>
      </c>
      <c r="K39" s="43"/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IF('Notice Data (Enter Data Here)'!$C40="","",'Notice Data (Enter Data Here)'!$C40*VLOOKUP('Notice Data (Enter Data Here)'!$B40,Doedata,4)*37000000000)</f>
        <v/>
      </c>
      <c r="I40" s="10"/>
      <c r="J40" s="27" t="str">
        <f>IF('Notice Data (Enter Data Here)'!$D40="","",'Notice Data (Enter Data Here)'!$D40/37000000000)</f>
        <v/>
      </c>
      <c r="K40" s="42"/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IF('Notice Data (Enter Data Here)'!$C41="","",'Notice Data (Enter Data Here)'!$C41*VLOOKUP('Notice Data (Enter Data Here)'!$B41,Doedata,4)*37000000000)</f>
        <v/>
      </c>
      <c r="I41" s="10"/>
      <c r="J41" s="27" t="str">
        <f>IF('Notice Data (Enter Data Here)'!$D41="","",'Notice Data (Enter Data Here)'!$D41/37000000000)</f>
        <v/>
      </c>
      <c r="K41" s="43"/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IF('Notice Data (Enter Data Here)'!$C42="","",'Notice Data (Enter Data Here)'!$C42*VLOOKUP('Notice Data (Enter Data Here)'!$B42,Doedata,4)*37000000000)</f>
        <v/>
      </c>
      <c r="I42" s="10"/>
      <c r="J42" s="27" t="str">
        <f>IF('Notice Data (Enter Data Here)'!$D42="","",'Notice Data (Enter Data Here)'!$D42/37000000000)</f>
        <v/>
      </c>
      <c r="K42" s="42"/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IF('Notice Data (Enter Data Here)'!$C43="","",'Notice Data (Enter Data Here)'!$C43*VLOOKUP('Notice Data (Enter Data Here)'!$B43,Doedata,4)*37000000000)</f>
        <v/>
      </c>
      <c r="I43" s="10"/>
      <c r="J43" s="27" t="str">
        <f>IF('Notice Data (Enter Data Here)'!$D43="","",'Notice Data (Enter Data Here)'!$D43/37000000000)</f>
        <v/>
      </c>
      <c r="K43" s="43"/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IF('Notice Data (Enter Data Here)'!$C44="","",'Notice Data (Enter Data Here)'!$C44*VLOOKUP('Notice Data (Enter Data Here)'!$B44,Doedata,4)*37000000000)</f>
        <v/>
      </c>
      <c r="I44" s="10"/>
      <c r="J44" s="27" t="str">
        <f>IF('Notice Data (Enter Data Here)'!$D44="","",'Notice Data (Enter Data Here)'!$D44/37000000000)</f>
        <v/>
      </c>
      <c r="K44" s="42"/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240</v>
      </c>
      <c r="AE208" s="18"/>
      <c r="AF208" s="18"/>
      <c r="AG208" s="18"/>
      <c r="AH208" s="18"/>
    </row>
    <row r="209" spans="4:34">
      <c r="D209" s="18"/>
      <c r="K209" s="44"/>
      <c r="AD209" s="31" t="s">
        <v>241</v>
      </c>
      <c r="AE209" s="18"/>
      <c r="AF209" s="18"/>
      <c r="AG209" s="18"/>
      <c r="AH209" s="18"/>
    </row>
    <row r="210" spans="4:34">
      <c r="D210" s="18"/>
      <c r="K210" s="44"/>
      <c r="AD210" s="31" t="s">
        <v>242</v>
      </c>
      <c r="AE210" s="18"/>
      <c r="AF210" s="18"/>
      <c r="AG210" s="18"/>
      <c r="AH210" s="18"/>
    </row>
    <row r="211" spans="4:34">
      <c r="D211" s="18"/>
      <c r="K211" s="44"/>
      <c r="AD211" s="31" t="s">
        <v>243</v>
      </c>
      <c r="AE211" s="18"/>
      <c r="AF211" s="18"/>
      <c r="AG211" s="18"/>
      <c r="AH211" s="18"/>
    </row>
    <row r="212" spans="4:34">
      <c r="D212" s="18"/>
      <c r="K212" s="44"/>
      <c r="AD212" s="31" t="s">
        <v>243</v>
      </c>
      <c r="AE212" s="18"/>
      <c r="AF212" s="18"/>
      <c r="AG212" s="18"/>
      <c r="AH212" s="18"/>
    </row>
    <row r="213" spans="4:34">
      <c r="D213" s="18"/>
      <c r="K213" s="44"/>
      <c r="AD213" s="31" t="s">
        <v>246</v>
      </c>
      <c r="AE213" s="18"/>
      <c r="AF213" s="18"/>
      <c r="AG213" s="18"/>
      <c r="AH213" s="18"/>
    </row>
    <row r="214" spans="4:34">
      <c r="D214" s="18"/>
      <c r="K214" s="44"/>
      <c r="AD214" s="31" t="s">
        <v>247</v>
      </c>
      <c r="AE214" s="18"/>
      <c r="AF214" s="18"/>
      <c r="AG214" s="18"/>
      <c r="AH214" s="18"/>
    </row>
    <row r="215" spans="4:34">
      <c r="D215" s="18"/>
      <c r="K215" s="44"/>
      <c r="AD215" s="31" t="s">
        <v>248</v>
      </c>
      <c r="AE215" s="18"/>
      <c r="AF215" s="18"/>
      <c r="AG215" s="18"/>
      <c r="AH215" s="18"/>
    </row>
    <row r="216" spans="4:34">
      <c r="D216" s="18"/>
      <c r="K216" s="44"/>
      <c r="AD216" s="31" t="s">
        <v>249</v>
      </c>
      <c r="AE216" s="18"/>
      <c r="AF216" s="18"/>
      <c r="AG216" s="18"/>
      <c r="AH216" s="18"/>
    </row>
    <row r="217" spans="4:34">
      <c r="D217" s="18"/>
      <c r="K217" s="44"/>
      <c r="AD217" s="31" t="s">
        <v>250</v>
      </c>
      <c r="AE217" s="18"/>
      <c r="AF217" s="18"/>
      <c r="AG217" s="18"/>
      <c r="AH217" s="18"/>
    </row>
    <row r="218" spans="4:34">
      <c r="D218" s="18"/>
      <c r="K218" s="44"/>
      <c r="AD218" s="31" t="s">
        <v>251</v>
      </c>
      <c r="AE218" s="18"/>
      <c r="AF218" s="18"/>
      <c r="AG218" s="18"/>
      <c r="AH218" s="18"/>
    </row>
    <row r="219" spans="4:34">
      <c r="D219" s="18"/>
      <c r="K219" s="44"/>
      <c r="AD219" s="31" t="s">
        <v>252</v>
      </c>
      <c r="AE219" s="18"/>
      <c r="AF219" s="18"/>
      <c r="AG219" s="18"/>
      <c r="AH219" s="18"/>
    </row>
    <row r="220" spans="4:34">
      <c r="D220" s="18"/>
      <c r="K220" s="44"/>
      <c r="AD220" s="31" t="s">
        <v>253</v>
      </c>
      <c r="AE220" s="18"/>
      <c r="AF220" s="18"/>
      <c r="AG220" s="18"/>
      <c r="AH220" s="18"/>
    </row>
    <row r="221" spans="4:34">
      <c r="D221" s="18"/>
      <c r="K221" s="44"/>
      <c r="AD221" s="31" t="s">
        <v>254</v>
      </c>
      <c r="AE221" s="18"/>
      <c r="AF221" s="18"/>
      <c r="AG221" s="18"/>
      <c r="AH221" s="18"/>
    </row>
    <row r="222" spans="4:34">
      <c r="D222" s="18"/>
      <c r="K222" s="44"/>
      <c r="AD222" s="31" t="s">
        <v>255</v>
      </c>
      <c r="AE222" s="18"/>
      <c r="AF222" s="18"/>
      <c r="AG222" s="18"/>
      <c r="AH222" s="18"/>
    </row>
    <row r="223" spans="4:34">
      <c r="D223" s="18"/>
      <c r="K223" s="44"/>
      <c r="AD223" s="31" t="s">
        <v>256</v>
      </c>
      <c r="AE223" s="18"/>
      <c r="AF223" s="18"/>
      <c r="AG223" s="18"/>
      <c r="AH223" s="18"/>
    </row>
    <row r="224" spans="4:34">
      <c r="D224" s="18"/>
      <c r="K224" s="44"/>
      <c r="AD224" s="31" t="s">
        <v>257</v>
      </c>
      <c r="AE224" s="18"/>
      <c r="AF224" s="18"/>
      <c r="AG224" s="18"/>
      <c r="AH224" s="18"/>
    </row>
    <row r="225" spans="4:34">
      <c r="D225" s="18"/>
      <c r="K225" s="44"/>
      <c r="AD225" s="31" t="s">
        <v>258</v>
      </c>
      <c r="AE225" s="18"/>
      <c r="AF225" s="18"/>
      <c r="AG225" s="18"/>
      <c r="AH225" s="18"/>
    </row>
    <row r="226" spans="4:34">
      <c r="D226" s="18"/>
      <c r="K226" s="44"/>
      <c r="AD226" s="31" t="s">
        <v>259</v>
      </c>
      <c r="AE226" s="18"/>
      <c r="AF226" s="18"/>
      <c r="AG226" s="18"/>
      <c r="AH226" s="18"/>
    </row>
    <row r="227" spans="4:34">
      <c r="D227" s="18"/>
      <c r="K227" s="44"/>
      <c r="AD227" s="31" t="s">
        <v>260</v>
      </c>
      <c r="AE227" s="18"/>
      <c r="AF227" s="18"/>
      <c r="AG227" s="18"/>
      <c r="AH227" s="18"/>
    </row>
    <row r="228" spans="4:34">
      <c r="D228" s="18"/>
      <c r="K228" s="44"/>
      <c r="AD228" s="31" t="s">
        <v>261</v>
      </c>
      <c r="AE228" s="18"/>
      <c r="AF228" s="18"/>
      <c r="AG228" s="18"/>
      <c r="AH228" s="18"/>
    </row>
    <row r="229" spans="4:34">
      <c r="D229" s="18"/>
      <c r="K229" s="44"/>
      <c r="AD229" s="31" t="s">
        <v>262</v>
      </c>
      <c r="AE229" s="18"/>
      <c r="AF229" s="18"/>
      <c r="AG229" s="18"/>
      <c r="AH229" s="18"/>
    </row>
    <row r="230" spans="4:34">
      <c r="D230" s="18"/>
      <c r="K230" s="44"/>
      <c r="AD230" s="31" t="s">
        <v>263</v>
      </c>
      <c r="AE230" s="18"/>
      <c r="AF230" s="18"/>
      <c r="AG230" s="18"/>
      <c r="AH230" s="18"/>
    </row>
    <row r="231" spans="4:34">
      <c r="D231" s="18"/>
      <c r="K231" s="44"/>
      <c r="AD231" s="31" t="s">
        <v>264</v>
      </c>
      <c r="AE231" s="18"/>
      <c r="AF231" s="18"/>
      <c r="AG231" s="18"/>
      <c r="AH231" s="18"/>
    </row>
    <row r="232" spans="4:34">
      <c r="D232" s="18"/>
      <c r="K232" s="44"/>
      <c r="AD232" s="31" t="s">
        <v>265</v>
      </c>
      <c r="AE232" s="18"/>
      <c r="AF232" s="18"/>
      <c r="AG232" s="18"/>
      <c r="AH232" s="18"/>
    </row>
    <row r="233" spans="4:34">
      <c r="D233" s="18"/>
      <c r="K233" s="44"/>
      <c r="AD233" s="31" t="s">
        <v>266</v>
      </c>
      <c r="AE233" s="18"/>
      <c r="AF233" s="18"/>
      <c r="AG233" s="18"/>
      <c r="AH233" s="18"/>
    </row>
    <row r="234" spans="4:34">
      <c r="D234" s="18"/>
      <c r="K234" s="44"/>
      <c r="AD234" s="31" t="s">
        <v>267</v>
      </c>
      <c r="AE234" s="18"/>
      <c r="AF234" s="18"/>
      <c r="AG234" s="18"/>
      <c r="AH234" s="18"/>
    </row>
    <row r="235" spans="4:34">
      <c r="D235" s="18"/>
      <c r="K235" s="44"/>
      <c r="AD235" s="31" t="s">
        <v>268</v>
      </c>
      <c r="AE235" s="18"/>
      <c r="AF235" s="18"/>
      <c r="AG235" s="18"/>
      <c r="AH235" s="18"/>
    </row>
    <row r="236" spans="4:34">
      <c r="D236" s="18"/>
      <c r="K236" s="44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tabSelected="1" workbookViewId="0">
      <selection activeCell="C10" sqref="C10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452</v>
      </c>
      <c r="B5" s="20">
        <v>1.2000000000000002E-2</v>
      </c>
      <c r="C5" s="20">
        <v>313020</v>
      </c>
      <c r="D5" s="20">
        <v>8.460000000000002E-6</v>
      </c>
    </row>
    <row r="6" spans="1:4">
      <c r="A6" s="26" t="s">
        <v>842</v>
      </c>
      <c r="B6" s="20"/>
      <c r="C6" s="20">
        <v>0</v>
      </c>
      <c r="D6" s="20">
        <v>0</v>
      </c>
    </row>
    <row r="7" spans="1:4">
      <c r="A7" s="26" t="s">
        <v>843</v>
      </c>
      <c r="B7" s="20">
        <v>1.2000000000000002E-2</v>
      </c>
      <c r="C7" s="20">
        <v>313020</v>
      </c>
      <c r="D7" s="20">
        <v>8.460000000000002E-6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deborah</cp:lastModifiedBy>
  <cp:lastPrinted>2014-01-06T23:05:25Z</cp:lastPrinted>
  <dcterms:created xsi:type="dcterms:W3CDTF">2010-11-12T20:51:00Z</dcterms:created>
  <dcterms:modified xsi:type="dcterms:W3CDTF">2014-01-07T00:00:28Z</dcterms:modified>
</cp:coreProperties>
</file>