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codeName="ThisWorkbook" hidePivotFieldList="1" autoCompressPictures="0"/>
  <bookViews>
    <workbookView xWindow="10440" yWindow="1020" windowWidth="24880" windowHeight="1642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18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<sst xmlns="http://schemas.openxmlformats.org/spreadsheetml/2006/main" count="3247" uniqueCount="897">
  <si>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</si>
  <si>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</si>
  <si>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</si>
  <si>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</si>
  <si>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</si>
  <si>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</si>
  <si>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</si>
  <si>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</si>
  <si>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</si>
  <si>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</si>
  <si>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</si>
  <si>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</si>
  <si>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</si>
  <si>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</si>
  <si>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</si>
  <si>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</si>
  <si>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</si>
  <si>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</si>
  <si>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</si>
  <si>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</si>
  <si>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</si>
  <si>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</si>
  <si>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</si>
  <si>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</si>
  <si>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</si>
  <si>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</si>
  <si>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</si>
  <si>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</si>
  <si>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</si>
  <si>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</si>
  <si>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</si>
  <si>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</si>
  <si>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</si>
  <si>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</si>
  <si>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</si>
  <si>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</si>
  <si>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</si>
  <si>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</si>
  <si>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</si>
  <si>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</si>
  <si>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</si>
  <si>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</si>
  <si>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</si>
  <si>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</si>
  <si>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</si>
  <si>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</si>
  <si>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</si>
  <si>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</si>
  <si>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</si>
  <si>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</si>
  <si>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</si>
  <si>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</si>
  <si>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</si>
  <si>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</si>
  <si>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</si>
  <si>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</si>
  <si>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</si>
  <si>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</si>
  <si>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</si>
  <si>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</si>
  <si>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</si>
  <si>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</si>
  <si>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</si>
  <si>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</si>
  <si>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</si>
  <si>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</si>
  <si>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</si>
  <si>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</si>
  <si>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</si>
  <si>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</si>
  <si>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</si>
  <si>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</si>
  <si>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</si>
  <si>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</si>
  <si>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</si>
  <si>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</si>
  <si>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</si>
  <si>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</si>
  <si>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</si>
  <si>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</si>
  <si>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</si>
  <si>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</si>
  <si>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</si>
  <si>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</si>
  <si>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</si>
  <si>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</si>
  <si>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</si>
  <si>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</si>
  <si>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</si>
  <si>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</si>
  <si>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</si>
  <si>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</si>
  <si>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</si>
  <si>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</si>
  <si>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</si>
  <si>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</si>
  <si>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</si>
  <si>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</si>
  <si>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</si>
  <si>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</si>
  <si>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</si>
  <si>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</si>
  <si>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</si>
  <si>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</si>
  <si>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</si>
  <si>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</si>
  <si>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</si>
  <si>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</si>
  <si>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</si>
  <si>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</si>
  <si>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</si>
  <si>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</si>
  <si>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</si>
  <si>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</si>
  <si>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</si>
  <si>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</si>
  <si>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</si>
  <si>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</si>
  <si>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</si>
  <si>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</si>
  <si>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</si>
  <si>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</si>
  <si>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</si>
  <si>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</si>
  <si>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</si>
  <si>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</si>
  <si>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</si>
  <si>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</si>
  <si>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</si>
  <si>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</si>
  <si>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</si>
  <si>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</si>
  <si>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</si>
  <si>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</si>
  <si>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</si>
  <si>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</si>
  <si>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</si>
  <si>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</si>
  <si>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</si>
  <si>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</si>
  <si>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</si>
  <si>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</si>
  <si>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</si>
  <si>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</si>
  <si>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</si>
  <si>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</si>
  <si>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</si>
  <si>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</si>
  <si>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</si>
  <si>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</si>
  <si>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</si>
  <si>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</si>
  <si>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</si>
  <si>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</si>
  <si>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</si>
  <si>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</si>
  <si>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</si>
  <si>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</si>
  <si>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</si>
  <si>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</si>
  <si>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</si>
  <si>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</si>
  <si>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</si>
  <si>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</si>
  <si>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</si>
  <si>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</si>
  <si>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</si>
  <si>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</si>
  <si>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</si>
  <si>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</si>
  <si>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</si>
  <si>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</si>
  <si>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</si>
  <si>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</si>
  <si>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</si>
  <si>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</si>
  <si>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</si>
  <si>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</si>
  <si>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</si>
  <si>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</si>
  <si>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</si>
  <si>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</si>
  <si>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</si>
  <si>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</si>
  <si>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</si>
  <si>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</si>
  <si>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</si>
  <si>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</si>
  <si>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</si>
  <si>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</si>
  <si>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</si>
  <si>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</si>
  <si>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</si>
  <si>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</si>
  <si>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</si>
  <si>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</si>
  <si>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</si>
  <si>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</si>
  <si>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</si>
  <si>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</si>
  <si>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</si>
  <si>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</si>
  <si>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</si>
  <si>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</si>
  <si>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</si>
  <si>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</si>
  <si>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</si>
  <si>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</si>
  <si>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</si>
  <si>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</si>
  <si>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</si>
  <si>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</si>
  <si>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</si>
  <si>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</si>
  <si>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</si>
  <si>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</si>
  <si>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</si>
  <si>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</si>
  <si>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</si>
  <si>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</si>
  <si>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</si>
  <si>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</si>
  <si>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</si>
  <si>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</si>
  <si>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</si>
  <si>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</si>
  <si>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</si>
  <si>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</si>
  <si>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</si>
  <si>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</si>
  <si>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</si>
  <si>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</si>
  <si>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</si>
  <si>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</si>
  <si>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</si>
  <si>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</si>
  <si>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</si>
  <si>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</si>
  <si>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</si>
  <si>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</si>
  <si>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</si>
  <si>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</si>
  <si>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</si>
  <si>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</si>
  <si>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</si>
  <si>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</si>
  <si>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</si>
  <si>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</si>
  <si>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</si>
  <si>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</si>
  <si>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</si>
  <si>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</si>
  <si>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</si>
  <si>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</si>
  <si>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</si>
  <si>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</si>
  <si>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</si>
  <si>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</si>
  <si>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</si>
  <si>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</si>
  <si>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</si>
  <si>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</si>
  <si>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</si>
  <si>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</si>
  <si>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</si>
  <si>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</si>
  <si>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</si>
  <si>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</si>
  <si>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</si>
  <si>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</si>
  <si>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</si>
  <si>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</si>
  <si>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</si>
  <si>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</si>
  <si>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</si>
  <si>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</si>
  <si>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</si>
  <si>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</si>
  <si>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</si>
  <si>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</si>
  <si>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</si>
  <si>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</si>
  <si>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</si>
  <si>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</si>
  <si>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</si>
  <si>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</si>
  <si>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</si>
  <si>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</si>
  <si>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</si>
  <si>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</si>
  <si>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</si>
  <si>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</si>
  <si>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</si>
  <si>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</si>
  <si>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</si>
  <si>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</si>
  <si>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</si>
  <si>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</si>
  <si>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</si>
  <si>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</si>
  <si>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</si>
  <si>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</si>
  <si>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</si>
  <si>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</si>
  <si>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</si>
  <si>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</si>
  <si>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</si>
  <si>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</si>
  <si>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</si>
  <si>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</si>
  <si>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</si>
  <si>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</si>
  <si>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</si>
  <si>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</si>
  <si>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</si>
  <si>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</si>
  <si>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</si>
  <si>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</si>
  <si>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</si>
  <si>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</si>
  <si>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</si>
  <si>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</si>
  <si>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</si>
  <si>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</si>
  <si>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</si>
  <si>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</si>
  <si>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</si>
  <si>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</si>
  <si>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</si>
  <si>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</si>
  <si>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</si>
  <si>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</si>
  <si>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</si>
  <si>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</si>
  <si>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</si>
  <si>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</si>
  <si>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</si>
  <si>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</si>
  <si>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</si>
  <si>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</si>
  <si>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</si>
  <si>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</si>
  <si>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</si>
  <si>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</si>
  <si>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</si>
  <si>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</si>
  <si>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</si>
  <si>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</si>
  <si>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</si>
  <si>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</si>
  <si>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</si>
  <si>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</si>
  <si>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</si>
  <si>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</si>
  <si>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</si>
  <si>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</si>
  <si>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</si>
  <si>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</si>
  <si>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</si>
  <si>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</si>
  <si>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</si>
  <si>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</si>
  <si>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</si>
  <si>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</si>
  <si>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</si>
  <si>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</si>
  <si>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</si>
  <si>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</si>
  <si>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</si>
  <si>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</si>
  <si>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</si>
  <si>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</si>
  <si>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</si>
  <si>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</si>
  <si>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</si>
  <si>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</si>
  <si>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</si>
  <si>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</si>
  <si>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</si>
  <si>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</si>
  <si>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</si>
  <si>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</si>
  <si>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</si>
  <si>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</si>
  <si>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</si>
  <si>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</si>
  <si>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</si>
  <si>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</si>
  <si>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</si>
  <si>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</si>
  <si>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</si>
  <si>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</si>
  <si>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</si>
  <si>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</si>
  <si>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</si>
  <si>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</si>
  <si>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</si>
  <si>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</si>
  <si>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</si>
  <si>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</si>
  <si>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</si>
  <si>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</si>
  <si>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</si>
  <si>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</si>
  <si>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</si>
  <si>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</si>
  <si>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</si>
  <si>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</si>
  <si>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</si>
  <si>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</si>
  <si>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</si>
  <si>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</si>
  <si>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</si>
  <si>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</si>
  <si>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</si>
  <si>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</si>
  <si>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</si>
  <si>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</si>
  <si>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</si>
  <si>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</si>
  <si>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</si>
  <si>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</si>
  <si>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</si>
  <si>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</si>
  <si>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</si>
  <si>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</si>
  <si>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</si>
  <si>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</si>
  <si>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</si>
  <si>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</si>
  <si>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</si>
  <si>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</si>
  <si>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</si>
  <si>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</si>
  <si>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</si>
  <si>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</si>
  <si>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</si>
  <si>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</si>
  <si>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</si>
  <si>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</si>
  <si>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</si>
  <si>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</si>
  <si>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</si>
  <si>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</si>
  <si>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</si>
  <si>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</si>
  <si>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</si>
  <si>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</si>
  <si>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</si>
  <si>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</si>
  <si>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</si>
  <si>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</si>
  <si>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</si>
  <si>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</si>
  <si>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</si>
  <si>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</si>
  <si>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</si>
  <si>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</si>
  <si>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</si>
  <si>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</si>
  <si>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</si>
  <si>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</si>
  <si>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</si>
  <si>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</si>
  <si>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</si>
  <si>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</si>
  <si>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</si>
  <si>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</si>
  <si>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</si>
  <si>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</si>
  <si>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</si>
  <si>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</si>
  <si>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</si>
  <si>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</si>
  <si>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</si>
  <si>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</si>
  <si>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</si>
  <si>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</si>
  <si>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</si>
  <si>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</si>
  <si>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</si>
  <si>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</si>
  <si>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</si>
  <si>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</si>
  <si>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</si>
  <si>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</si>
  <si>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</si>
  <si>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</si>
  <si>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</si>
  <si>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</si>
  <si>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</si>
  <si>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</si>
  <si>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</si>
  <si>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</si>
  <si>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</si>
  <si>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</si>
  <si>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</si>
  <si>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</si>
  <si>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</si>
  <si>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</si>
  <si>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</si>
  <si>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</si>
  <si>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</si>
  <si>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</si>
  <si>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</si>
  <si>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</si>
  <si>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</si>
  <si>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</si>
  <si>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</si>
  <si>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</si>
  <si>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</si>
  <si>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</si>
  <si>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</si>
  <si>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</si>
  <si>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</si>
  <si>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</si>
  <si>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</si>
  <si>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</si>
  <si>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</si>
  <si>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</si>
  <si>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</si>
  <si>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</si>
  <si>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</si>
  <si>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</si>
  <si>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</si>
  <si>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</si>
  <si>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</si>
  <si>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</si>
  <si>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</si>
  <si>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</si>
  <si>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</si>
  <si>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</si>
  <si>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</si>
  <si>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</si>
  <si>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</si>
  <si>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</si>
  <si>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</si>
  <si>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</si>
  <si>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</si>
  <si>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</si>
  <si>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</si>
  <si>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</si>
  <si>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</si>
  <si>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</si>
  <si>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</si>
  <si>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</si>
  <si>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</si>
  <si>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</si>
  <si>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</si>
  <si>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</si>
  <si>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</si>
  <si>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</si>
  <si>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</si>
  <si>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</si>
  <si>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</si>
  <si>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</si>
  <si>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</si>
  <si>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</si>
  <si>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</si>
  <si>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</si>
  <si>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</si>
  <si>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</si>
  <si>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</si>
  <si>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</si>
  <si>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</si>
  <si>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</si>
  <si>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</si>
  <si>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</si>
  <si>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</si>
  <si>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</si>
  <si>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</si>
  <si>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</si>
  <si>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</si>
  <si>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</si>
  <si>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</si>
  <si>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</si>
  <si>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</si>
  <si>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</si>
  <si>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</si>
  <si>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</si>
  <si>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</si>
  <si>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</si>
  <si>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</si>
  <si>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</si>
  <si>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</si>
  <si>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</si>
  <si>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</si>
  <si>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</si>
  <si>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</si>
  <si>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</si>
  <si>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</si>
  <si>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</si>
  <si>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</si>
  <si>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</si>
  <si>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</si>
  <si>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</si>
  <si>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</si>
  <si>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</si>
  <si>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</si>
  <si>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</si>
  <si>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</si>
  <si>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</si>
  <si>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</si>
  <si>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</si>
  <si>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</si>
  <si>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</si>
  <si>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</si>
  <si>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</si>
  <si>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</si>
  <si>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</si>
  <si>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</si>
  <si>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</si>
  <si>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</si>
  <si>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</si>
  <si>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</si>
  <si>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</si>
  <si>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</si>
  <si>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</si>
  <si>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</si>
  <si>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</si>
  <si>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</si>
  <si>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</si>
  <si>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</si>
  <si>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</si>
  <si>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</si>
  <si>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</si>
  <si>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</si>
  <si>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</si>
  <si>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</si>
  <si>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</si>
  <si>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</si>
  <si>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</si>
  <si>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</si>
  <si>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</si>
  <si>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</si>
  <si>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</si>
  <si>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</si>
  <si>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</si>
  <si>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</si>
  <si>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</si>
  <si>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</si>
  <si>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</si>
  <si>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</si>
  <si>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</si>
  <si>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</si>
  <si>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</si>
  <si>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</si>
  <si>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</si>
  <si>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</si>
  <si>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</si>
  <si>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</si>
  <si>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</si>
  <si>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</si>
  <si>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</si>
  <si>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</si>
  <si>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</si>
  <si>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</si>
  <si>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</si>
  <si>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</si>
  <si>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</si>
  <si>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</si>
  <si>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</si>
  <si>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</si>
  <si>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</si>
  <si>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</si>
  <si>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</si>
  <si>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</si>
  <si>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</si>
  <si>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</si>
  <si>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</si>
  <si>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</si>
  <si>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</si>
  <si>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</si>
  <si>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</si>
  <si>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</si>
  <si>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</si>
  <si>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</si>
  <si>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</si>
  <si>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</si>
  <si>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</si>
  <si>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</si>
  <si>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</si>
  <si>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</si>
  <si>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</si>
  <si>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</si>
  <si>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</si>
  <si>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</si>
  <si>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</si>
  <si>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</si>
  <si>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</si>
  <si>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</si>
  <si>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</si>
  <si>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</si>
  <si>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</si>
  <si>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</si>
  <si>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</si>
  <si>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</si>
  <si>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</si>
  <si>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</si>
  <si>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</si>
  <si>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</si>
  <si>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</si>
  <si>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</si>
  <si>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</si>
  <si>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</si>
  <si>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</si>
  <si>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</si>
  <si>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</si>
  <si>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</si>
  <si>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</si>
  <si>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</si>
  <si>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</si>
  <si>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</si>
  <si>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</si>
  <si>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</si>
  <si>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</si>
  <si>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</si>
  <si>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</si>
  <si>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</si>
  <si>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</si>
  <si>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</si>
  <si>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</si>
  <si>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</si>
  <si>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</si>
  <si>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</si>
  <si>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</si>
  <si>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</si>
  <si>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</si>
  <si>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</si>
  <si>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</si>
  <si>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</si>
  <si>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</si>
  <si>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</si>
  <si>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</si>
  <si>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</si>
  <si>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</si>
  <si>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</si>
  <si>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</si>
  <si>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</si>
  <si>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</si>
  <si>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</si>
  <si>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</si>
  <si>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</si>
  <si>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</si>
  <si>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</si>
  <si>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</si>
  <si>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</si>
  <si>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</si>
  <si>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</si>
  <si>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</si>
  <si>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</si>
  <si>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</si>
  <si>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</si>
  <si>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</si>
  <si>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</si>
  <si>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</si>
  <si>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</si>
  <si>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</si>
  <si>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</si>
  <si>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</si>
  <si>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</si>
  <si>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</si>
  <si>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</si>
  <si>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</si>
  <si>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</si>
  <si>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</si>
  <si>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</si>
  <si>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</si>
  <si>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</si>
  <si>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</si>
  <si>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</si>
  <si>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</si>
  <si>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</si>
  <si>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</si>
  <si>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</si>
  <si>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</si>
  <si>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</si>
  <si>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</si>
  <si>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</si>
  <si>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</si>
  <si>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</si>
  <si>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</si>
  <si>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</si>
  <si>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</si>
  <si>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</si>
  <si>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</si>
  <si>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</si>
  <si>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</si>
  <si>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</si>
  <si>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</si>
  <si>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</si>
  <si>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</si>
  <si>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</si>
  <si>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</si>
  <si>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</si>
  <si>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</si>
  <si>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</si>
  <si>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</si>
  <si>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</si>
  <si>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</si>
  <si>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</si>
  <si>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</si>
  <si>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</si>
  <si>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</si>
  <si>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</si>
  <si>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</si>
  <si>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</si>
  <si>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</si>
  <si>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</si>
  <si>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</si>
  <si>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</si>
  <si>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</si>
  <si>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</si>
  <si>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</si>
  <si>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</si>
  <si>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</si>
  <si>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</si>
  <si>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</si>
  <si>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</si>
  <si>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</si>
  <si>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</si>
  <si>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</si>
  <si>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</si>
  <si>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</si>
  <si>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</si>
  <si>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</si>
  <si>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</si>
  <si>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</si>
  <si>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</si>
  <si>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</si>
  <si>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</si>
  <si>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</si>
  <si>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</si>
  <si>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</si>
  <si>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</si>
  <si>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</si>
  <si>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</si>
  <si>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</si>
  <si>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</si>
  <si>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</si>
  <si>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</si>
  <si>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</si>
  <si>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</si>
  <si>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</si>
  <si>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</si>
  <si>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</si>
  <si>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</si>
  <si>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</si>
  <si>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</si>
  <si>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</si>
  <si>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</si>
  <si>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</si>
  <si>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</si>
  <si>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</si>
  <si>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</si>
  <si>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</si>
  <si>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</si>
  <si>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</si>
  <si>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</si>
  <si>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</si>
  <si>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</si>
  <si>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</si>
  <si>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</si>
  <si>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</si>
  <si>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</si>
  <si>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</si>
  <si>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</si>
  <si>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</si>
  <si>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</si>
  <si>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</si>
  <si>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</si>
  <si>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</si>
  <si>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</si>
  <si>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</si>
  <si>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</si>
  <si>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</si>
  <si>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</si>
  <si>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</si>
  <si>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</si>
  <si>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</si>
  <si>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</si>
  <si>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</si>
  <si>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</si>
  <si>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CH A1 375 (Office)</t>
  </si>
  <si>
    <t>Station 6</t>
  </si>
  <si>
    <t>Switzerland</t>
  </si>
  <si>
    <t>Lausanne</t>
  </si>
  <si>
    <t xml:space="preserve">CH-1015 </t>
  </si>
  <si>
    <t>malgorzata.stylo@epfl.ch</t>
  </si>
  <si>
    <t>N/A</t>
  </si>
  <si>
    <t>oxide</t>
  </si>
  <si>
    <t>+41216936398</t>
  </si>
  <si>
    <t xml:space="preserve"> 4-3</t>
  </si>
  <si>
    <t>19.11.2013</t>
  </si>
  <si>
    <t>2nd Dec 2013</t>
  </si>
  <si>
    <t>3rd Dec 2013</t>
  </si>
  <si>
    <t>FedEx 899572126893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</si>
</sst>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</cellXfs>
  <cellStyles count="7">
    <cellStyle name="Accent1" xfId="1" builtinId="29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8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4" activePane="bottomLeft" state="frozenSplit"/>
      <selection activeCell="C5" sqref="C5"/>
      <selection pane="bottomLeft" activeCell="C24" sqref="C24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</row>
    <row r="6" spans="1:4">
      <c r="A6" s="17" t="s">
        <v>11</v>
      </c>
      <c r="B6" s="11" t="s">
        <v>884</v>
      </c>
    </row>
    <row r="7" spans="1:4">
      <c r="A7" s="17" t="s">
        <v>879</v>
      </c>
      <c r="B7" s="11" t="s">
        <v>888</v>
      </c>
    </row>
    <row r="8" spans="1:4">
      <c r="A8" s="17" t="s">
        <v>13</v>
      </c>
      <c r="B8" s="11" t="s">
        <v>886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887</v>
      </c>
      <c r="D10" s="40"/>
    </row>
    <row r="11" spans="1:4">
      <c r="A11" s="17" t="s">
        <v>809</v>
      </c>
      <c r="B11" s="11" t="s">
        <v>885</v>
      </c>
    </row>
    <row r="12" spans="1:4">
      <c r="A12" s="17" t="s">
        <v>26</v>
      </c>
      <c r="B12" s="41" t="s">
        <v>891</v>
      </c>
    </row>
    <row r="13" spans="1:4">
      <c r="A13" s="17" t="s">
        <v>839</v>
      </c>
      <c r="B13" s="9">
        <v>3962</v>
      </c>
    </row>
    <row r="14" spans="1:4">
      <c r="A14" s="17" t="s">
        <v>16</v>
      </c>
      <c r="B14" s="28" t="s">
        <v>893</v>
      </c>
    </row>
    <row r="15" spans="1:4">
      <c r="A15" s="17" t="s">
        <v>41</v>
      </c>
      <c r="B15" s="12" t="s">
        <v>892</v>
      </c>
      <c r="C15" s="9" t="s">
        <v>854</v>
      </c>
      <c r="D15" s="39"/>
    </row>
    <row r="16" spans="1:4">
      <c r="A16" s="17" t="s">
        <v>40</v>
      </c>
      <c r="B16" s="13" t="s">
        <v>894</v>
      </c>
      <c r="C16" s="9" t="s">
        <v>854</v>
      </c>
    </row>
    <row r="17" spans="1:34">
      <c r="A17" s="17" t="s">
        <v>811</v>
      </c>
      <c r="B17" s="13" t="s">
        <v>895</v>
      </c>
      <c r="C17" s="9" t="s">
        <v>853</v>
      </c>
    </row>
    <row r="18" spans="1:34">
      <c r="A18" s="17" t="s">
        <v>42</v>
      </c>
      <c r="B18" s="11" t="s">
        <v>889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1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35</v>
      </c>
      <c r="C24" s="18">
        <v>0.05</v>
      </c>
      <c r="D24" s="30">
        <f>IF(Table5[[#This Row],[Mass (g)]]="","",Table5[[#This Row],[Mass (g)]]*VLOOKUP(Table5[[#This Row],[Nuclide]],Doedata,4)*37000000000)</f>
        <v>621.6</v>
      </c>
      <c r="E24" s="10" t="s">
        <v>820</v>
      </c>
      <c r="F24" s="10" t="s">
        <v>890</v>
      </c>
      <c r="G24" s="10">
        <v>1</v>
      </c>
      <c r="H24" s="10" t="s">
        <v>873</v>
      </c>
      <c r="I24" s="10" t="s">
        <v>896</v>
      </c>
      <c r="J24" s="25">
        <f>IF(Table5[[#This Row],[Activity (Bq)]]="","",Table5[[#This Row],[Activity (Bq)]]/37000000000)</f>
        <v>1.6800000000000002E-8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C25" s="18"/>
      <c r="D25" s="30" t="str">
        <f>IF(Table5[[#This Row],[Mass (g)]]="","",Table5[[#This Row],[Mass (g)]]*VLOOKUP(Table5[[#This Row],[Nuclide]],Doedata,4)*37000000000)</f>
        <v/>
      </c>
      <c r="I25" s="10"/>
      <c r="J25" s="25" t="str">
        <f>IF(Table5[[#This Row],[Activity (Bq)]]="","",Table5[[#This Row],[Activity (Bq)]]/37000000000)</f>
        <v/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C26" s="18"/>
      <c r="D26" s="30" t="str">
        <f>IF(Table5[[#This Row],[Mass (g)]]="","",Table5[[#This Row],[Mass (g)]]*VLOOKUP(Table5[[#This Row],[Nuclide]],Doedata,4)*37000000000)</f>
        <v/>
      </c>
      <c r="I26" s="10"/>
      <c r="J26" s="25" t="str">
        <f>IF(Table5[[#This Row],[Activity (Bq)]]="","",Table5[[#This Row],[Activity (Bq)]]/37000000000)</f>
        <v/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C27" s="18"/>
      <c r="D27" s="30" t="str">
        <f>IF(Table5[[#This Row],[Mass (g)]]="","",Table5[[#This Row],[Mass (g)]]*VLOOKUP(Table5[[#This Row],[Nuclide]],Doedata,4)*37000000000)</f>
        <v/>
      </c>
      <c r="I27" s="10"/>
      <c r="J27" s="25" t="str">
        <f>IF(Table5[[#This Row],[Activity (Bq)]]="","",Table5[[#This Row],[Activity (Bq)]]/37000000000)</f>
        <v/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C28" s="18"/>
      <c r="D28" s="30" t="str">
        <f>IF(Table5[[#This Row],[Mass (g)]]="","",Table5[[#This Row],[Mass (g)]]*VLOOKUP(Table5[[#This Row],[Nuclide]],Doedata,4)*37000000000)</f>
        <v/>
      </c>
      <c r="I28" s="10"/>
      <c r="J28" s="25" t="str">
        <f>IF(Table5[[#This Row],[Activity (Bq)]]="","",Table5[[#This Row],[Activity (Bq)]]/37000000000)</f>
        <v/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C29" s="18"/>
      <c r="D29" s="30" t="str">
        <f>IF(Table5[[#This Row],[Mass (g)]]="","",Table5[[#This Row],[Mass (g)]]*VLOOKUP(Table5[[#This Row],[Nuclide]],Doedata,4)*37000000000)</f>
        <v/>
      </c>
      <c r="I29" s="10"/>
      <c r="J29" s="25" t="str">
        <f>IF(Table5[[#This Row],[Activity (Bq)]]="","",Table5[[#This Row],[Activity (Bq)]]/37000000000)</f>
        <v/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5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5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5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5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5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5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2010-11-18T22:52:38Z</cp:lastPrinted>
  <dcterms:created xsi:type="dcterms:W3CDTF">2010-11-12T20:51:00Z</dcterms:created>
  <dcterms:modified xsi:type="dcterms:W3CDTF">2013-11-28T12:15:57Z</dcterms:modified>
</cp:coreProperties>
</file>