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11220" yWindow="105" windowWidth="19230" windowHeight="1269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Here)'!$AG$23:$AG$64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6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 s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<sst xmlns="http://schemas.openxmlformats.org/spreadsheetml/2006/main" count="3420" uniqueCount="906">
  <si>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</si>
  <si>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</si>
  <si>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</si>
  <si>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</si>
  <si>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</si>
  <si>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</si>
  <si>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</si>
  <si>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</si>
  <si>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</si>
  <si>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</si>
  <si>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</si>
  <si>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</si>
  <si>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</si>
  <si>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</si>
  <si>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</si>
  <si>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</si>
  <si>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</si>
  <si>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</si>
  <si>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</si>
  <si>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</si>
  <si>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</si>
  <si>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</si>
  <si>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</si>
  <si>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</si>
  <si>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</si>
  <si>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</si>
  <si>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</si>
  <si>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</si>
  <si>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</si>
  <si>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</si>
  <si>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</si>
  <si>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</si>
  <si>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</si>
  <si>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</si>
  <si>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</si>
  <si>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</si>
  <si>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</si>
  <si>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</si>
  <si>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</si>
  <si>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</si>
  <si>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</si>
  <si>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</si>
  <si>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</si>
  <si>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</si>
  <si>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</si>
  <si>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</si>
  <si>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</si>
  <si>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</si>
  <si>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</si>
  <si>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</si>
  <si>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</si>
  <si>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</si>
  <si>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</si>
  <si>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</si>
  <si>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</si>
  <si>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</si>
  <si>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</si>
  <si>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</si>
  <si>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</si>
  <si>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</si>
  <si>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</si>
  <si>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</si>
  <si>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</si>
  <si>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</si>
  <si>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</si>
  <si>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</si>
  <si>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</si>
  <si>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</si>
  <si>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</si>
  <si>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</si>
  <si>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</si>
  <si>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</si>
  <si>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</si>
  <si>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</si>
  <si>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</si>
  <si>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</si>
  <si>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</si>
  <si>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</si>
  <si>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</si>
  <si>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</si>
  <si>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</si>
  <si>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</si>
  <si>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</si>
  <si>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</si>
  <si>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</si>
  <si>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</si>
  <si>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</si>
  <si>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</si>
  <si>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</si>
  <si>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</si>
  <si>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</si>
  <si>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</si>
  <si>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</si>
  <si>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</si>
  <si>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</si>
  <si>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</si>
  <si>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</si>
  <si>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</si>
  <si>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</si>
  <si>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</si>
  <si>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</si>
  <si>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</si>
  <si>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</si>
  <si>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</si>
  <si>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</si>
  <si>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</si>
  <si>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</si>
  <si>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</si>
  <si>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</si>
  <si>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</si>
  <si>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</si>
  <si>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</si>
  <si>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</si>
  <si>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</si>
  <si>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</si>
  <si>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</si>
  <si>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</si>
  <si>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</si>
  <si>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</si>
  <si>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</si>
  <si>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</si>
  <si>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</si>
  <si>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</si>
  <si>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</si>
  <si>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</si>
  <si>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</si>
  <si>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</si>
  <si>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</si>
  <si>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</si>
  <si>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</si>
  <si>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</si>
  <si>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</si>
  <si>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</si>
  <si>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</si>
  <si>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</si>
  <si>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</si>
  <si>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</si>
  <si>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</si>
  <si>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</si>
  <si>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</si>
  <si>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</si>
  <si>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</si>
  <si>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</si>
  <si>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</si>
  <si>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</si>
  <si>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</si>
  <si>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</si>
  <si>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</si>
  <si>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</si>
  <si>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</si>
  <si>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</si>
  <si>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</si>
  <si>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</si>
  <si>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</si>
  <si>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</si>
  <si>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</si>
  <si>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</si>
  <si>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</si>
  <si>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</si>
  <si>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</si>
  <si>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</si>
  <si>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</si>
  <si>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</si>
  <si>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</si>
  <si>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</si>
  <si>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</si>
  <si>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</si>
  <si>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</si>
  <si>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</si>
  <si>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</si>
  <si>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</si>
  <si>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</si>
  <si>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</si>
  <si>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</si>
  <si>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</si>
  <si>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</si>
  <si>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</si>
  <si>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</si>
  <si>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</si>
  <si>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</si>
  <si>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</si>
  <si>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</si>
  <si>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</si>
  <si>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</si>
  <si>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</si>
  <si>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</si>
  <si>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</si>
  <si>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</si>
  <si>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</si>
  <si>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</si>
  <si>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</si>
  <si>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</si>
  <si>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</si>
  <si>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</si>
  <si>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</si>
  <si>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</si>
  <si>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</si>
  <si>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</si>
  <si>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</si>
  <si>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</si>
  <si>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</si>
  <si>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</si>
  <si>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</si>
  <si>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</si>
  <si>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</si>
  <si>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</si>
  <si>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</si>
  <si>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</si>
  <si>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</si>
  <si>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</si>
  <si>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</si>
  <si>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</si>
  <si>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</si>
  <si>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</si>
  <si>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</si>
  <si>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</si>
  <si>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</si>
  <si>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</si>
  <si>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</si>
  <si>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</si>
  <si>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</si>
  <si>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</si>
  <si>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</si>
  <si>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</si>
  <si>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</si>
  <si>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</si>
  <si>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</si>
  <si>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</si>
  <si>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</si>
  <si>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</si>
  <si>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</si>
  <si>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</si>
  <si>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</si>
  <si>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</si>
  <si>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</si>
  <si>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</si>
  <si>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</si>
  <si>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</si>
  <si>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</si>
  <si>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</si>
  <si>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</si>
  <si>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</si>
  <si>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</si>
  <si>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</si>
  <si>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</si>
  <si>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</si>
  <si>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</si>
  <si>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</si>
  <si>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</si>
  <si>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</si>
  <si>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</si>
  <si>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</si>
  <si>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</si>
  <si>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</si>
  <si>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</si>
  <si>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</si>
  <si>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</si>
  <si>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</si>
  <si>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</si>
  <si>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</si>
  <si>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</si>
  <si>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</si>
  <si>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</si>
  <si>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</si>
  <si>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</si>
  <si>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</si>
  <si>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</si>
  <si>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</si>
  <si>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</si>
  <si>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</si>
  <si>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</si>
  <si>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</si>
  <si>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</si>
  <si>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</si>
  <si>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</si>
  <si>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</si>
  <si>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</si>
  <si>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</si>
  <si>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</si>
  <si>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</si>
  <si>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</si>
  <si>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</si>
  <si>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</si>
  <si>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</si>
  <si>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</si>
  <si>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</si>
  <si>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</si>
  <si>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</si>
  <si>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</si>
  <si>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</si>
  <si>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</si>
  <si>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</si>
  <si>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</si>
  <si>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</si>
  <si>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</si>
  <si>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</si>
  <si>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</si>
  <si>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</si>
  <si>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</si>
  <si>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</si>
  <si>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</si>
  <si>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</si>
  <si>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</si>
  <si>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</si>
  <si>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</si>
  <si>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</si>
  <si>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</si>
  <si>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</si>
  <si>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</si>
  <si>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</si>
  <si>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</si>
  <si>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</si>
  <si>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</si>
  <si>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</si>
  <si>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</si>
  <si>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</si>
  <si>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</si>
  <si>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</si>
  <si>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</si>
  <si>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</si>
  <si>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</si>
  <si>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</si>
  <si>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</si>
  <si>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</si>
  <si>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</si>
  <si>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</si>
  <si>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</si>
  <si>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</si>
  <si>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</si>
  <si>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</si>
  <si>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</si>
  <si>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</si>
  <si>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</si>
  <si>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</si>
  <si>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</si>
  <si>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</si>
  <si>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</si>
  <si>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</si>
  <si>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</si>
  <si>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</si>
  <si>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</si>
  <si>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</si>
  <si>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</si>
  <si>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</si>
  <si>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</si>
  <si>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</si>
  <si>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</si>
  <si>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</si>
  <si>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</si>
  <si>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</si>
  <si>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</si>
  <si>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</si>
  <si>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</si>
  <si>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</si>
  <si>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</si>
  <si>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</si>
  <si>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</si>
  <si>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</si>
  <si>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</si>
  <si>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</si>
  <si>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</si>
  <si>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</si>
  <si>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</si>
  <si>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</si>
  <si>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</si>
  <si>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</si>
  <si>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</si>
  <si>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</si>
  <si>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</si>
  <si>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</si>
  <si>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</si>
  <si>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</si>
  <si>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</si>
  <si>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</si>
  <si>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</si>
  <si>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</si>
  <si>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</si>
  <si>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</si>
  <si>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</si>
  <si>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</si>
  <si>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</si>
  <si>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</si>
  <si>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</si>
  <si>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</si>
  <si>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</si>
  <si>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</si>
  <si>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</si>
  <si>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</si>
  <si>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</si>
  <si>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</si>
  <si>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</si>
  <si>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</si>
  <si>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</si>
  <si>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</si>
  <si>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</si>
  <si>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</si>
  <si>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</si>
  <si>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</si>
  <si>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</si>
  <si>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</si>
  <si>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</si>
  <si>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</si>
  <si>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</si>
  <si>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</si>
  <si>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</si>
  <si>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</si>
  <si>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</si>
  <si>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</si>
  <si>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</si>
  <si>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</si>
  <si>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</si>
  <si>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</si>
  <si>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</si>
  <si>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</si>
  <si>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</si>
  <si>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</si>
  <si>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</si>
  <si>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</si>
  <si>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</si>
  <si>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</si>
  <si>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</si>
  <si>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</si>
  <si>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</si>
  <si>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</si>
  <si>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</si>
  <si>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</si>
  <si>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</si>
  <si>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</si>
  <si>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</si>
  <si>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</si>
  <si>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</si>
  <si>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</si>
  <si>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</si>
  <si>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</si>
  <si>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</si>
  <si>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</si>
  <si>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</si>
  <si>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</si>
  <si>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</si>
  <si>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</si>
  <si>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</si>
  <si>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</si>
  <si>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</si>
  <si>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</si>
  <si>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</si>
  <si>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</si>
  <si>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</si>
  <si>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</si>
  <si>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</si>
  <si>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</si>
  <si>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</si>
  <si>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</si>
  <si>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</si>
  <si>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</si>
  <si>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</si>
  <si>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</si>
  <si>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</si>
  <si>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</si>
  <si>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</si>
  <si>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</si>
  <si>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</si>
  <si>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</si>
  <si>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</si>
  <si>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</si>
  <si>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</si>
  <si>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</si>
  <si>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</si>
  <si>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</si>
  <si>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</si>
  <si>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</si>
  <si>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</si>
  <si>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</si>
  <si>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</si>
  <si>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</si>
  <si>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</si>
  <si>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</si>
  <si>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</si>
  <si>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</si>
  <si>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</si>
  <si>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</si>
  <si>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</si>
  <si>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</si>
  <si>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</si>
  <si>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</si>
  <si>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</si>
  <si>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</si>
  <si>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</si>
  <si>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</si>
  <si>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</si>
  <si>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</si>
  <si>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</si>
  <si>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</si>
  <si>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</si>
  <si>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</si>
  <si>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</si>
  <si>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</si>
  <si>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</si>
  <si>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</si>
  <si>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</si>
  <si>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</si>
  <si>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</si>
  <si>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</si>
  <si>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</si>
  <si>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</si>
  <si>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</si>
  <si>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</si>
  <si>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</si>
  <si>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</si>
  <si>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</si>
  <si>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</si>
  <si>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</si>
  <si>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</si>
  <si>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</si>
  <si>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</si>
  <si>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</si>
  <si>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</si>
  <si>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</si>
  <si>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</si>
  <si>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</si>
  <si>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</si>
  <si>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</si>
  <si>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</si>
  <si>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</si>
  <si>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</si>
  <si>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</si>
  <si>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</si>
  <si>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</si>
  <si>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</si>
  <si>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</si>
  <si>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</si>
  <si>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</si>
  <si>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</si>
  <si>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</si>
  <si>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</si>
  <si>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</si>
  <si>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</si>
  <si>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</si>
  <si>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</si>
  <si>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</si>
  <si>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</si>
  <si>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</si>
  <si>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</si>
  <si>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</si>
  <si>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</si>
  <si>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</si>
  <si>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</si>
  <si>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</si>
  <si>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</si>
  <si>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</si>
  <si>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</si>
  <si>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</si>
  <si>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</si>
  <si>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</si>
  <si>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</si>
  <si>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</si>
  <si>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</si>
  <si>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</si>
  <si>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</si>
  <si>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</si>
  <si>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</si>
  <si>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</si>
  <si>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</si>
  <si>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</si>
  <si>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</si>
  <si>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</si>
  <si>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</si>
  <si>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</si>
  <si>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</si>
  <si>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</si>
  <si>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</si>
  <si>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</si>
  <si>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</si>
  <si>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</si>
  <si>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</si>
  <si>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</si>
  <si>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</si>
  <si>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</si>
  <si>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</si>
  <si>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</si>
  <si>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</si>
  <si>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</si>
  <si>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</si>
  <si>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</si>
  <si>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</si>
  <si>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</si>
  <si>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</si>
  <si>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</si>
  <si>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</si>
  <si>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</si>
  <si>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</si>
  <si>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</si>
  <si>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</si>
  <si>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</si>
  <si>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</si>
  <si>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</si>
  <si>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</si>
  <si>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</si>
  <si>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</si>
  <si>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</si>
  <si>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</si>
  <si>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</si>
  <si>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</si>
  <si>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</si>
  <si>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</si>
  <si>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</si>
  <si>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</si>
  <si>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</si>
  <si>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</si>
  <si>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</si>
  <si>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</si>
  <si>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</si>
  <si>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</si>
  <si>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</si>
  <si>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</si>
  <si>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</si>
  <si>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</si>
  <si>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</si>
  <si>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</si>
  <si>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</si>
  <si>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</si>
  <si>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</si>
  <si>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</si>
  <si>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</si>
  <si>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</si>
  <si>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</si>
  <si>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</si>
  <si>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</si>
  <si>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</si>
  <si>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</si>
  <si>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</si>
  <si>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</si>
  <si>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</si>
  <si>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</si>
  <si>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</si>
  <si>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</si>
  <si>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</si>
  <si>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</si>
  <si>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</si>
  <si>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</si>
  <si>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</si>
  <si>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</si>
  <si>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</si>
  <si>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</si>
  <si>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</si>
  <si>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</si>
  <si>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</si>
  <si>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</si>
  <si>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</si>
  <si>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</si>
  <si>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</si>
  <si>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</si>
  <si>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</si>
  <si>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</si>
  <si>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</si>
  <si>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</si>
  <si>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</si>
  <si>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</si>
  <si>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</si>
  <si>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</si>
  <si>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</si>
  <si>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</si>
  <si>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</si>
  <si>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</si>
  <si>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</si>
  <si>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</si>
  <si>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</si>
  <si>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</si>
  <si>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</si>
  <si>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</si>
  <si>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</si>
  <si>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</si>
  <si>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</si>
  <si>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</si>
  <si>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</si>
  <si>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</si>
  <si>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</si>
  <si>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</si>
  <si>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</si>
  <si>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</si>
  <si>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</si>
  <si>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</si>
  <si>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</si>
  <si>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</si>
  <si>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</si>
  <si>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</si>
  <si>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</si>
  <si>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</si>
  <si>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</si>
  <si>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</si>
  <si>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</si>
  <si>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</si>
  <si>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</si>
  <si>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</si>
  <si>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</si>
  <si>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</si>
  <si>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</si>
  <si>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</si>
  <si>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</si>
  <si>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</si>
  <si>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</si>
  <si>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</si>
  <si>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</si>
  <si>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</si>
  <si>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</si>
  <si>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</si>
  <si>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</si>
  <si>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</si>
  <si>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</si>
  <si>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</si>
  <si>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</si>
  <si>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</si>
  <si>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</si>
  <si>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</si>
  <si>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</si>
  <si>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</si>
  <si>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</si>
  <si>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</si>
  <si>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</si>
  <si>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</si>
  <si>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</si>
  <si>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</si>
  <si>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</si>
  <si>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</si>
  <si>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</si>
  <si>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</si>
  <si>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</si>
  <si>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</si>
  <si>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</si>
  <si>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</si>
  <si>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</si>
  <si>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</si>
  <si>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</si>
  <si>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</si>
  <si>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</si>
  <si>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</si>
  <si>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</si>
  <si>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</si>
  <si>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</si>
  <si>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</si>
  <si>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</si>
  <si>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</si>
  <si>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</si>
  <si>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</si>
  <si>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</si>
  <si>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</si>
  <si>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</si>
  <si>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</si>
  <si>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</si>
  <si>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</si>
  <si>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</si>
  <si>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</si>
  <si>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</si>
  <si>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</si>
  <si>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</si>
  <si>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</si>
  <si>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</si>
  <si>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</si>
  <si>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</si>
  <si>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</si>
  <si>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</si>
  <si>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</si>
  <si>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</si>
  <si>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</si>
  <si>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</si>
  <si>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</si>
  <si>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</si>
  <si>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</si>
  <si>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</si>
  <si>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</si>
  <si>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</si>
  <si>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</si>
  <si>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</si>
  <si>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</si>
  <si>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</si>
  <si>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</si>
  <si>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</si>
  <si>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</si>
  <si>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</si>
  <si>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</si>
  <si>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</si>
  <si>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</si>
  <si>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</si>
  <si>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</si>
  <si>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</si>
  <si>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</si>
  <si>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</si>
  <si>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</si>
  <si>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</si>
  <si>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</si>
  <si>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</si>
  <si>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</si>
  <si>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</si>
  <si>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</si>
  <si>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</si>
  <si>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</si>
  <si>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</si>
  <si>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</si>
  <si>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</si>
  <si>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</si>
  <si>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</si>
  <si>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</si>
  <si>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</si>
  <si>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</si>
  <si>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</si>
  <si>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</si>
  <si>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</si>
  <si>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</si>
  <si>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</si>
  <si>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</si>
  <si>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</si>
  <si>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</si>
  <si>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</si>
  <si>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</si>
  <si>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</si>
  <si>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</si>
  <si>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</si>
  <si>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</si>
  <si>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</si>
  <si>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</si>
  <si>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</si>
  <si>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</si>
  <si>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</si>
  <si>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</si>
  <si>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</si>
  <si>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</si>
  <si>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</si>
  <si>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</si>
  <si>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</si>
  <si>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</si>
  <si>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</si>
  <si>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</si>
  <si>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</si>
  <si>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</si>
  <si>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</si>
  <si>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</si>
  <si>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</si>
  <si>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</si>
  <si>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</si>
  <si>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</si>
  <si>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</si>
  <si>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</si>
  <si>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</si>
  <si>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</si>
  <si>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</si>
  <si>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</si>
  <si>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</si>
  <si>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</si>
  <si>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</si>
  <si>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</si>
  <si>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</si>
  <si>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</si>
  <si>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</si>
  <si>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</si>
  <si>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</si>
  <si>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</si>
  <si>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</si>
  <si>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</si>
  <si>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</si>
  <si>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</si>
  <si>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</si>
  <si>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</si>
  <si>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</si>
  <si>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</si>
  <si>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</si>
  <si>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</si>
  <si>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</si>
  <si>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</si>
  <si>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</si>
  <si>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</si>
  <si>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</si>
  <si>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</si>
  <si>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</si>
  <si>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</si>
  <si>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</si>
  <si>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</si>
  <si>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</si>
  <si>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</si>
  <si>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</si>
  <si>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</si>
  <si>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</si>
  <si>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</si>
  <si>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</si>
  <si>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</si>
  <si>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</si>
  <si>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</si>
  <si>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Powell</t>
  </si>
  <si>
    <t>Brian</t>
  </si>
  <si>
    <t>Clemson University</t>
  </si>
  <si>
    <t>342 Computer Court, Anderson SC 29625</t>
  </si>
  <si>
    <t>bpowell@clemson.edu</t>
  </si>
  <si>
    <t xml:space="preserve">Anderson </t>
  </si>
  <si>
    <t>SC</t>
  </si>
  <si>
    <t>USA</t>
  </si>
  <si>
    <t>864.656.1004 (office), 864.760.7685 (cell)</t>
  </si>
  <si>
    <t>#3702</t>
  </si>
  <si>
    <t>05/10/2013</t>
  </si>
  <si>
    <t>11-2</t>
  </si>
  <si>
    <t>Sample ID</t>
  </si>
  <si>
    <t>Pu(IV) standard</t>
  </si>
  <si>
    <t>Pu(VI) standard</t>
  </si>
  <si>
    <t>Pu(VI) SRS standard</t>
  </si>
  <si>
    <t>Pu(IV) SRS standard</t>
  </si>
  <si>
    <t>Pu(IV) hematite</t>
  </si>
  <si>
    <t>Pu(VI) hematite</t>
  </si>
  <si>
    <t>Pu(IV)-DFOB</t>
  </si>
  <si>
    <t xml:space="preserve">Note sine the 13th is a Monday, the samples will beshipped on Friday May 10th.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</si>
</sst>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1" fillId="0" borderId="0" xfId="3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protection locked="0" hidden="0"/>
    </dxf>
    <dxf>
      <protection locked="0" hidden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443866</xdr:colOff>
      <xdr:row>1</xdr:row>
      <xdr:rowOff>123825</xdr:rowOff>
    </xdr:from>
    <xdr:to>
      <xdr:col>10</xdr:col>
      <xdr:colOff>396241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524911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155312</xdr:colOff>
      <xdr:row>27</xdr:row>
      <xdr:rowOff>31937</xdr:rowOff>
    </xdr:from>
    <xdr:to>
      <xdr:col>10</xdr:col>
      <xdr:colOff>522829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215793</xdr:colOff>
      <xdr:row>0</xdr:row>
      <xdr:rowOff>110245</xdr:rowOff>
    </xdr:from>
    <xdr:ext cx="4152995" cy="1746632"/>
    <xdr:sp macro="" textlink="">
      <xdr:nvSpPr>
        <xdr:cNvPr id="4" name="Rectangle 3"/>
        <xdr:cNvSpPr/>
      </xdr:nvSpPr>
      <xdr:spPr>
        <a:xfrm>
          <a:off x="6502293" y="110245"/>
          <a:ext cx="4152995" cy="1746632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4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an A. Powell" refreshedDate="41404.606329861112" createdVersion="3" refreshedVersion="4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/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11">
      <sharedItems containsString="0" containsBlank="1" containsNumber="1" minValue="3.4359899999999998E-9" maxValue="1.9992400000000001E-4"/>
    </cacheField>
    <cacheField name="Activity (Bq)" numFmtId="11">
      <sharedItems containsMixedTypes="1" containsNumber="1" minValue="10.994984527999998" maxValue="55820.47919999999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2.9716174399999996E-10" maxValue="1.5086615999999999E-6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6.8719799999999997E-9"/>
    <n v="4347.9017460000005"/>
    <s v="Solid"/>
    <s v="Oxide"/>
    <n v="1"/>
    <s v="1b"/>
    <n v="1"/>
    <n v="1.1751085800000001E-7"/>
    <m/>
  </r>
  <r>
    <n v="1"/>
    <x v="1"/>
    <n v="9.5550299999999998E-9"/>
    <n v="21.989946042"/>
    <s v="Solid"/>
    <s v="Oxide"/>
    <n v="1"/>
    <s v="1b"/>
    <n v="1"/>
    <n v="5.9432286599999996E-10"/>
    <m/>
  </r>
  <r>
    <n v="1"/>
    <x v="2"/>
    <n v="3.9383299999999999E-8"/>
    <n v="332.23751879999998"/>
    <s v="Solid"/>
    <s v="Oxide"/>
    <n v="1"/>
    <s v="1b"/>
    <n v="1"/>
    <n v="8.9793923999999999E-9"/>
    <m/>
  </r>
  <r>
    <n v="1"/>
    <x v="3"/>
    <n v="1.4647E-8"/>
    <n v="55819.717000000004"/>
    <s v="Solid"/>
    <s v="Oxide"/>
    <n v="1"/>
    <s v="1b"/>
    <n v="1"/>
    <n v="1.5086410000000001E-6"/>
    <m/>
  </r>
  <r>
    <n v="1"/>
    <x v="4"/>
    <n v="1.9992400000000001E-4"/>
    <n v="29070.948840000005"/>
    <s v="Solid"/>
    <s v="Oxide"/>
    <n v="1"/>
    <s v="1b"/>
    <n v="1"/>
    <n v="7.8570132000000008E-7"/>
    <m/>
  </r>
  <r>
    <n v="2"/>
    <x v="0"/>
    <n v="6.8719799999999997E-9"/>
    <n v="4347.9017460000005"/>
    <s v="Solid"/>
    <s v="Oxide"/>
    <n v="1"/>
    <s v="1b"/>
    <n v="1"/>
    <n v="1.1751085800000001E-7"/>
    <m/>
  </r>
  <r>
    <n v="2"/>
    <x v="1"/>
    <n v="9.5550299999999998E-9"/>
    <n v="21.989946042"/>
    <s v="Solid"/>
    <s v="Oxide"/>
    <n v="1"/>
    <s v="1b"/>
    <n v="1"/>
    <n v="5.9432286599999996E-10"/>
    <m/>
  </r>
  <r>
    <n v="2"/>
    <x v="2"/>
    <n v="3.9383299999999999E-8"/>
    <n v="332.23751879999998"/>
    <s v="Solid"/>
    <s v="Oxide"/>
    <n v="1"/>
    <s v="1b"/>
    <n v="1"/>
    <n v="8.9793923999999999E-9"/>
    <m/>
  </r>
  <r>
    <n v="2"/>
    <x v="3"/>
    <n v="1.46472E-8"/>
    <n v="55820.479199999994"/>
    <s v="Solid"/>
    <s v="Oxide"/>
    <n v="1"/>
    <s v="1b"/>
    <n v="1"/>
    <n v="1.5086615999999999E-6"/>
    <m/>
  </r>
  <r>
    <n v="2"/>
    <x v="4"/>
    <n v="1.9992400000000001E-4"/>
    <n v="29070.948840000005"/>
    <s v="Solid"/>
    <s v="Oxide"/>
    <n v="1"/>
    <s v="1b"/>
    <n v="1"/>
    <n v="7.8570132000000008E-7"/>
    <m/>
  </r>
  <r>
    <n v="3"/>
    <x v="0"/>
    <n v="6.8719799999999997E-9"/>
    <n v="4347.9017460000005"/>
    <s v="Solid"/>
    <s v="Oxide"/>
    <n v="1"/>
    <s v="1b"/>
    <n v="1"/>
    <n v="1.1751085800000001E-7"/>
    <m/>
  </r>
  <r>
    <n v="3"/>
    <x v="1"/>
    <n v="9.5550299999999998E-9"/>
    <n v="21.989946042"/>
    <s v="Solid"/>
    <s v="Oxide"/>
    <n v="1"/>
    <s v="1b"/>
    <n v="1"/>
    <n v="5.9432286599999996E-10"/>
    <m/>
  </r>
  <r>
    <n v="3"/>
    <x v="2"/>
    <n v="3.9383299999999999E-8"/>
    <n v="332.23751879999998"/>
    <s v="Solid"/>
    <s v="Oxide"/>
    <n v="1"/>
    <s v="1b"/>
    <n v="1"/>
    <n v="8.9793923999999999E-9"/>
    <m/>
  </r>
  <r>
    <n v="3"/>
    <x v="3"/>
    <n v="1.46472E-8"/>
    <n v="55820.479199999994"/>
    <s v="Solid"/>
    <s v="Oxide"/>
    <n v="1"/>
    <s v="1b"/>
    <n v="1"/>
    <n v="1.5086615999999999E-6"/>
    <m/>
  </r>
  <r>
    <n v="3"/>
    <x v="4"/>
    <n v="1.9992400000000001E-4"/>
    <n v="29070.948840000005"/>
    <s v="Solid"/>
    <s v="Oxide"/>
    <n v="1"/>
    <s v="1b"/>
    <n v="1"/>
    <n v="7.8570132000000008E-7"/>
    <m/>
  </r>
  <r>
    <n v="4"/>
    <x v="0"/>
    <n v="6.8719799999999997E-9"/>
    <n v="4347.9017460000005"/>
    <s v="Solid"/>
    <s v="Oxide"/>
    <n v="1"/>
    <s v="1b"/>
    <n v="1"/>
    <n v="1.1751085800000001E-7"/>
    <m/>
  </r>
  <r>
    <n v="4"/>
    <x v="1"/>
    <n v="9.5550299999999998E-9"/>
    <n v="21.989946042"/>
    <s v="Solid"/>
    <s v="Oxide"/>
    <n v="1"/>
    <s v="1b"/>
    <n v="1"/>
    <n v="5.9432286599999996E-10"/>
    <m/>
  </r>
  <r>
    <n v="4"/>
    <x v="2"/>
    <n v="3.9383299999999999E-8"/>
    <n v="332.23751879999998"/>
    <s v="Solid"/>
    <s v="Oxide"/>
    <n v="1"/>
    <s v="1b"/>
    <n v="1"/>
    <n v="8.9793923999999999E-9"/>
    <m/>
  </r>
  <r>
    <n v="4"/>
    <x v="3"/>
    <n v="1.46472E-8"/>
    <n v="55820.479199999994"/>
    <s v="Solid"/>
    <s v="Oxide"/>
    <n v="1"/>
    <s v="1b"/>
    <n v="1"/>
    <n v="1.5086615999999999E-6"/>
    <m/>
  </r>
  <r>
    <n v="4"/>
    <x v="4"/>
    <n v="1.9992400000000001E-4"/>
    <n v="29070.948840000005"/>
    <s v="Solid"/>
    <s v="Oxide"/>
    <n v="1"/>
    <s v="1b"/>
    <n v="1"/>
    <n v="7.8570132000000008E-7"/>
    <m/>
  </r>
  <r>
    <n v="5"/>
    <x v="0"/>
    <n v="6.8719799999999997E-9"/>
    <n v="4347.9017460000005"/>
    <s v="Solid"/>
    <s v="Oxide"/>
    <n v="1"/>
    <s v="1b"/>
    <n v="1"/>
    <n v="1.1751085800000001E-7"/>
    <m/>
  </r>
  <r>
    <n v="5"/>
    <x v="1"/>
    <n v="9.5550299999999998E-9"/>
    <n v="21.989946042"/>
    <s v="Solid"/>
    <s v="Oxide"/>
    <n v="1"/>
    <s v="1b"/>
    <n v="1"/>
    <n v="5.9432286599999996E-10"/>
    <m/>
  </r>
  <r>
    <n v="5"/>
    <x v="2"/>
    <n v="3.9383299999999999E-8"/>
    <n v="332.23751879999998"/>
    <s v="Solid"/>
    <s v="Oxide"/>
    <n v="1"/>
    <s v="1b"/>
    <n v="1"/>
    <n v="8.9793923999999999E-9"/>
    <m/>
  </r>
  <r>
    <n v="5"/>
    <x v="3"/>
    <n v="1.46472E-8"/>
    <n v="55820.479199999994"/>
    <s v="Solid"/>
    <s v="Oxide"/>
    <n v="1"/>
    <s v="1b"/>
    <n v="1"/>
    <n v="1.5086615999999999E-6"/>
    <m/>
  </r>
  <r>
    <n v="5"/>
    <x v="4"/>
    <n v="1.9992400000000001E-4"/>
    <n v="29070.948840000005"/>
    <s v="Solid"/>
    <s v="Oxide"/>
    <n v="1"/>
    <s v="1b"/>
    <n v="1"/>
    <n v="7.8570132000000008E-7"/>
    <m/>
  </r>
  <r>
    <n v="6"/>
    <x v="0"/>
    <n v="6.8719799999999997E-9"/>
    <n v="4347.9017460000005"/>
    <s v="Solid"/>
    <s v="Oxide"/>
    <n v="1"/>
    <s v="1b"/>
    <n v="1"/>
    <n v="1.1751085800000001E-7"/>
    <m/>
  </r>
  <r>
    <n v="6"/>
    <x v="1"/>
    <n v="9.5550299999999998E-9"/>
    <n v="21.989946042"/>
    <s v="Solid"/>
    <s v="Oxide"/>
    <n v="1"/>
    <s v="1b"/>
    <n v="1"/>
    <n v="5.9432286599999996E-10"/>
    <m/>
  </r>
  <r>
    <n v="6"/>
    <x v="2"/>
    <n v="3.9383299999999999E-8"/>
    <n v="332.23751879999998"/>
    <s v="Solid"/>
    <s v="Oxide"/>
    <n v="1"/>
    <s v="1b"/>
    <n v="1"/>
    <n v="8.9793923999999999E-9"/>
    <m/>
  </r>
  <r>
    <n v="6"/>
    <x v="3"/>
    <n v="1.46472E-8"/>
    <n v="55820.479199999994"/>
    <s v="Solid"/>
    <s v="Oxide"/>
    <n v="1"/>
    <s v="1b"/>
    <n v="1"/>
    <n v="1.5086615999999999E-6"/>
    <m/>
  </r>
  <r>
    <n v="6"/>
    <x v="4"/>
    <n v="1.9992400000000001E-4"/>
    <n v="29070.948840000005"/>
    <s v="Solid"/>
    <s v="Oxide"/>
    <n v="1"/>
    <s v="1b"/>
    <n v="1"/>
    <n v="7.8570132000000008E-7"/>
    <m/>
  </r>
  <r>
    <n v="7"/>
    <x v="0"/>
    <n v="3.4359899999999998E-9"/>
    <n v="2173.9508730000002"/>
    <s v="Solid"/>
    <s v="Oxide"/>
    <n v="1"/>
    <s v="1b"/>
    <n v="1"/>
    <n v="5.8755429000000007E-8"/>
    <m/>
  </r>
  <r>
    <n v="7"/>
    <x v="1"/>
    <n v="4.7799999999999996E-9"/>
    <n v="11.000691999999999"/>
    <s v="Solid"/>
    <s v="Oxide"/>
    <n v="1"/>
    <s v="1b"/>
    <n v="1"/>
    <n v="2.9731599999999998E-10"/>
    <m/>
  </r>
  <r>
    <n v="7"/>
    <x v="2"/>
    <n v="1.96916E-8"/>
    <n v="166.11833760000002"/>
    <s v="Solid"/>
    <s v="Oxide"/>
    <n v="1"/>
    <s v="1b"/>
    <n v="1"/>
    <n v="4.4896848000000004E-9"/>
    <m/>
  </r>
  <r>
    <n v="7"/>
    <x v="3"/>
    <n v="7.3235899999999999E-9"/>
    <n v="27910.201489999999"/>
    <s v="Solid"/>
    <s v="Oxide"/>
    <n v="1"/>
    <s v="1b"/>
    <n v="1"/>
    <n v="7.5432977000000002E-7"/>
    <m/>
  </r>
  <r>
    <n v="7"/>
    <x v="4"/>
    <n v="9.9961899999999996E-5"/>
    <n v="14535.459879000002"/>
    <s v="Solid"/>
    <s v="Oxide"/>
    <n v="1"/>
    <s v="1b"/>
    <n v="1"/>
    <n v="3.9285026700000004E-7"/>
    <m/>
  </r>
  <r>
    <n v="8"/>
    <x v="0"/>
    <n v="3.4359899999999998E-9"/>
    <n v="2173.9508730000002"/>
    <s v="Solid"/>
    <s v="Oxide"/>
    <n v="1"/>
    <s v="1b"/>
    <n v="1"/>
    <n v="5.8755429000000007E-8"/>
    <m/>
  </r>
  <r>
    <n v="8"/>
    <x v="1"/>
    <n v="4.7775199999999999E-9"/>
    <n v="10.994984527999998"/>
    <s v="Solid"/>
    <s v="Oxide"/>
    <n v="1"/>
    <s v="1b"/>
    <n v="1"/>
    <n v="2.9716174399999996E-10"/>
    <m/>
  </r>
  <r>
    <n v="8"/>
    <x v="2"/>
    <n v="1.96916E-8"/>
    <n v="166.11833760000002"/>
    <s v="Solid"/>
    <s v="Oxide"/>
    <n v="1"/>
    <s v="1b"/>
    <n v="1"/>
    <n v="4.4896848000000004E-9"/>
    <m/>
  </r>
  <r>
    <n v="8"/>
    <x v="3"/>
    <n v="7.3235899999999999E-9"/>
    <n v="27910.201489999999"/>
    <s v="Solid"/>
    <s v="Oxide"/>
    <n v="1"/>
    <s v="1b"/>
    <n v="1"/>
    <n v="7.5432977000000002E-7"/>
    <m/>
  </r>
  <r>
    <n v="8"/>
    <x v="4"/>
    <n v="9.9961899999999996E-5"/>
    <n v="14535.459879000002"/>
    <s v="Solid"/>
    <s v="Oxide"/>
    <n v="1"/>
    <s v="1b"/>
    <n v="1"/>
    <n v="3.9285026700000004E-7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  <r>
    <m/>
    <x v="5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11" firstHeaderRow="1" firstDataRow="2" firstDataCol="1"/>
  <pivotFields count="11">
    <pivotField showAll="0"/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x="0"/>
        <item x="1"/>
        <item x="2"/>
        <item x="3"/>
        <item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7"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13" dataDxfId="12">
  <autoFilter ref="A23:K208"/>
  <tableColumns count="11">
    <tableColumn id="1" name="Sample Number" dataDxfId="24"/>
    <tableColumn id="2" name="Nuclide" dataDxfId="23"/>
    <tableColumn id="4" name="Mass (g)" dataDxfId="22"/>
    <tableColumn id="9" name="Activity (Bq)" dataDxfId="21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20"/>
    <tableColumn id="6" name="Chemical State" dataDxfId="19"/>
    <tableColumn id="7" name="Notice Type" dataDxfId="18"/>
    <tableColumn id="8" name="Cont Cat No" dataDxfId="17"/>
    <tableColumn id="3" name="Shipping Package Number" dataDxfId="16"/>
    <tableColumn id="10" name="Activity (Ci)" dataDxfId="15">
      <calculatedColumnFormula>IF('Notice Data (Enter Data Here)'!$D24="","",'Notice Data (Enter Data Here)'!$D24/37000000000)</calculatedColumnFormula>
    </tableColumn>
    <tableColumn id="11" name="Comments" dataDxfId="1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9" dataDxfId="8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owell@clemson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opLeftCell="A19" zoomScale="70" zoomScaleNormal="70" zoomScalePageLayoutView="85" workbookViewId="0">
      <selection activeCell="C63" sqref="C63"/>
    </sheetView>
  </sheetViews>
  <sheetFormatPr defaultRowHeight="15" x14ac:dyDescent="0.2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 x14ac:dyDescent="0.25">
      <c r="A1" s="9" t="s">
        <v>17</v>
      </c>
      <c r="B1" s="9" t="s">
        <v>18</v>
      </c>
    </row>
    <row r="2" spans="1:11" x14ac:dyDescent="0.25">
      <c r="A2" s="18" t="s">
        <v>8</v>
      </c>
      <c r="B2" s="11" t="s">
        <v>885</v>
      </c>
      <c r="K2" s="11"/>
    </row>
    <row r="3" spans="1:11" x14ac:dyDescent="0.25">
      <c r="A3" s="18" t="s">
        <v>9</v>
      </c>
      <c r="B3" s="11" t="s">
        <v>886</v>
      </c>
      <c r="K3" s="11"/>
    </row>
    <row r="4" spans="1:11" x14ac:dyDescent="0.25">
      <c r="A4" s="18" t="s">
        <v>12</v>
      </c>
      <c r="B4" s="11" t="s">
        <v>887</v>
      </c>
      <c r="E4" s="10" t="s">
        <v>897</v>
      </c>
      <c r="K4" s="11"/>
    </row>
    <row r="5" spans="1:11" x14ac:dyDescent="0.25">
      <c r="A5" s="18" t="s">
        <v>10</v>
      </c>
      <c r="B5" s="11" t="s">
        <v>888</v>
      </c>
      <c r="C5" s="9" t="s">
        <v>881</v>
      </c>
      <c r="E5" s="10">
        <v>1</v>
      </c>
      <c r="F5" s="10" t="s">
        <v>898</v>
      </c>
      <c r="K5" s="11"/>
    </row>
    <row r="6" spans="1:11" x14ac:dyDescent="0.25">
      <c r="A6" s="18" t="s">
        <v>11</v>
      </c>
      <c r="B6" s="11"/>
      <c r="E6" s="10">
        <v>2</v>
      </c>
      <c r="F6" s="10" t="s">
        <v>899</v>
      </c>
      <c r="K6" s="11"/>
    </row>
    <row r="7" spans="1:11" x14ac:dyDescent="0.25">
      <c r="A7" s="18" t="s">
        <v>878</v>
      </c>
      <c r="B7" s="47" t="s">
        <v>889</v>
      </c>
      <c r="E7" s="10">
        <v>3</v>
      </c>
      <c r="F7" s="10" t="s">
        <v>900</v>
      </c>
      <c r="K7" s="11"/>
    </row>
    <row r="8" spans="1:11" x14ac:dyDescent="0.25">
      <c r="A8" s="18" t="s">
        <v>13</v>
      </c>
      <c r="B8" s="11" t="s">
        <v>890</v>
      </c>
      <c r="E8" s="10">
        <v>4</v>
      </c>
      <c r="F8" s="10" t="s">
        <v>901</v>
      </c>
      <c r="K8" s="11"/>
    </row>
    <row r="9" spans="1:11" x14ac:dyDescent="0.25">
      <c r="A9" s="18" t="s">
        <v>14</v>
      </c>
      <c r="B9" s="11" t="s">
        <v>891</v>
      </c>
      <c r="E9" s="10">
        <v>5</v>
      </c>
      <c r="F9" s="10" t="s">
        <v>902</v>
      </c>
      <c r="K9" s="11"/>
    </row>
    <row r="10" spans="1:11" x14ac:dyDescent="0.25">
      <c r="A10" s="18" t="s">
        <v>15</v>
      </c>
      <c r="B10" s="11">
        <v>29625</v>
      </c>
      <c r="E10" s="10">
        <v>6</v>
      </c>
      <c r="F10" s="10" t="s">
        <v>903</v>
      </c>
      <c r="K10" s="11"/>
    </row>
    <row r="11" spans="1:11" x14ac:dyDescent="0.25">
      <c r="A11" s="18" t="s">
        <v>809</v>
      </c>
      <c r="B11" s="11" t="s">
        <v>892</v>
      </c>
      <c r="E11" s="10">
        <v>7</v>
      </c>
      <c r="F11" s="10" t="s">
        <v>904</v>
      </c>
      <c r="K11" s="11"/>
    </row>
    <row r="12" spans="1:11" x14ac:dyDescent="0.25">
      <c r="A12" s="18" t="s">
        <v>26</v>
      </c>
      <c r="B12" s="23" t="s">
        <v>893</v>
      </c>
      <c r="E12" s="10">
        <v>8</v>
      </c>
      <c r="F12" s="10" t="s">
        <v>904</v>
      </c>
      <c r="K12" s="23"/>
    </row>
    <row r="13" spans="1:11" x14ac:dyDescent="0.25">
      <c r="A13" s="18" t="s">
        <v>839</v>
      </c>
      <c r="B13" s="45" t="s">
        <v>894</v>
      </c>
      <c r="K13" s="12"/>
    </row>
    <row r="14" spans="1:11" x14ac:dyDescent="0.25">
      <c r="A14" s="18" t="s">
        <v>16</v>
      </c>
      <c r="B14" s="30" t="s">
        <v>895</v>
      </c>
      <c r="K14" s="30"/>
    </row>
    <row r="15" spans="1:11" x14ac:dyDescent="0.25">
      <c r="A15" s="18" t="s">
        <v>41</v>
      </c>
      <c r="B15" s="46" t="s">
        <v>896</v>
      </c>
      <c r="C15" s="9" t="s">
        <v>854</v>
      </c>
      <c r="E15" s="49" t="s">
        <v>905</v>
      </c>
      <c r="K15" s="12"/>
    </row>
    <row r="16" spans="1:11" x14ac:dyDescent="0.25">
      <c r="A16" s="18" t="s">
        <v>40</v>
      </c>
      <c r="B16" s="14">
        <v>41407</v>
      </c>
      <c r="C16" s="9" t="s">
        <v>854</v>
      </c>
      <c r="K16" s="14"/>
    </row>
    <row r="17" spans="1:34" x14ac:dyDescent="0.25">
      <c r="A17" s="18" t="s">
        <v>811</v>
      </c>
      <c r="B17" s="48">
        <v>41409</v>
      </c>
      <c r="C17" s="9" t="s">
        <v>853</v>
      </c>
      <c r="K17" s="13"/>
    </row>
    <row r="18" spans="1:34" x14ac:dyDescent="0.25">
      <c r="A18" s="18" t="s">
        <v>42</v>
      </c>
      <c r="B18" s="11"/>
      <c r="C18" s="9" t="s">
        <v>853</v>
      </c>
      <c r="K18" s="11"/>
    </row>
    <row r="19" spans="1:34" x14ac:dyDescent="0.25">
      <c r="A19" s="18" t="s">
        <v>807</v>
      </c>
      <c r="B19" s="11">
        <v>1</v>
      </c>
      <c r="C19" s="9" t="s">
        <v>43</v>
      </c>
      <c r="K19" s="11"/>
    </row>
    <row r="20" spans="1:34" x14ac:dyDescent="0.25">
      <c r="A20" s="18" t="s">
        <v>808</v>
      </c>
      <c r="B20" s="40">
        <v>1</v>
      </c>
      <c r="C20" s="9" t="s">
        <v>43</v>
      </c>
      <c r="K20" s="40"/>
    </row>
    <row r="21" spans="1:34" x14ac:dyDescent="0.25">
      <c r="A21" s="15" t="s">
        <v>44</v>
      </c>
    </row>
    <row r="22" spans="1:34" x14ac:dyDescent="0.25">
      <c r="B22" s="21"/>
      <c r="C22" s="22"/>
      <c r="D22" s="22"/>
      <c r="K22" s="41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533</v>
      </c>
      <c r="C24" s="19">
        <v>6.8719799999999997E-9</v>
      </c>
      <c r="D24" s="32">
        <f>IF('Notice Data (Enter Data Here)'!$C24="","",'Notice Data (Enter Data Here)'!$C24*VLOOKUP('Notice Data (Enter Data Here)'!$B24,Doedata,4)*37000000000)</f>
        <v>4347.9017460000005</v>
      </c>
      <c r="E24" s="10" t="s">
        <v>30</v>
      </c>
      <c r="F24" s="10" t="s">
        <v>31</v>
      </c>
      <c r="G24" s="10">
        <v>1</v>
      </c>
      <c r="H24" s="10" t="s">
        <v>32</v>
      </c>
      <c r="I24" s="10">
        <v>1</v>
      </c>
      <c r="J24" s="27">
        <f>IF('Notice Data (Enter Data Here)'!$D24="","",'Notice Data (Enter Data Here)'!$D24/37000000000)</f>
        <v>1.1751085800000001E-7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1</v>
      </c>
      <c r="B25" s="9" t="s">
        <v>534</v>
      </c>
      <c r="C25" s="19">
        <v>9.5550299999999998E-9</v>
      </c>
      <c r="D25" s="32">
        <f>IF('Notice Data (Enter Data Here)'!$C25="","",'Notice Data (Enter Data Here)'!$C25*VLOOKUP('Notice Data (Enter Data Here)'!$B25,Doedata,4)*37000000000)</f>
        <v>21.989946042</v>
      </c>
      <c r="E25" s="10" t="s">
        <v>30</v>
      </c>
      <c r="F25" s="10" t="s">
        <v>31</v>
      </c>
      <c r="G25" s="10">
        <v>1</v>
      </c>
      <c r="H25" s="10" t="s">
        <v>32</v>
      </c>
      <c r="I25" s="10">
        <v>1</v>
      </c>
      <c r="J25" s="27">
        <f>IF('Notice Data (Enter Data Here)'!$D25="","",'Notice Data (Enter Data Here)'!$D25/37000000000)</f>
        <v>5.9432286599999996E-10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1</v>
      </c>
      <c r="B26" s="9" t="s">
        <v>535</v>
      </c>
      <c r="C26" s="19">
        <v>3.9383299999999999E-8</v>
      </c>
      <c r="D26" s="32">
        <f>IF('Notice Data (Enter Data Here)'!$C26="","",'Notice Data (Enter Data Here)'!$C26*VLOOKUP('Notice Data (Enter Data Here)'!$B26,Doedata,4)*37000000000)</f>
        <v>332.23751879999998</v>
      </c>
      <c r="E26" s="10" t="s">
        <v>30</v>
      </c>
      <c r="F26" s="10" t="s">
        <v>31</v>
      </c>
      <c r="G26" s="10">
        <v>1</v>
      </c>
      <c r="H26" s="10" t="s">
        <v>32</v>
      </c>
      <c r="I26" s="10">
        <v>1</v>
      </c>
      <c r="J26" s="27">
        <f>IF('Notice Data (Enter Data Here)'!$D26="","",'Notice Data (Enter Data Here)'!$D26/37000000000)</f>
        <v>8.9793923999999999E-9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1</v>
      </c>
      <c r="B27" s="9" t="s">
        <v>536</v>
      </c>
      <c r="C27" s="19">
        <v>1.4647E-8</v>
      </c>
      <c r="D27" s="32">
        <f>IF('Notice Data (Enter Data Here)'!$C27="","",'Notice Data (Enter Data Here)'!$C27*VLOOKUP('Notice Data (Enter Data Here)'!$B27,Doedata,4)*37000000000)</f>
        <v>55819.717000000004</v>
      </c>
      <c r="E27" s="10" t="s">
        <v>30</v>
      </c>
      <c r="F27" s="10" t="s">
        <v>31</v>
      </c>
      <c r="G27" s="10">
        <v>1</v>
      </c>
      <c r="H27" s="10" t="s">
        <v>32</v>
      </c>
      <c r="I27" s="10">
        <v>1</v>
      </c>
      <c r="J27" s="27">
        <f>IF('Notice Data (Enter Data Here)'!$D27="","",'Notice Data (Enter Data Here)'!$D27/37000000000)</f>
        <v>1.5086410000000001E-6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1</v>
      </c>
      <c r="B28" s="9" t="s">
        <v>537</v>
      </c>
      <c r="C28" s="19">
        <v>1.9992400000000001E-4</v>
      </c>
      <c r="D28" s="32">
        <f>IF('Notice Data (Enter Data Here)'!$C28="","",'Notice Data (Enter Data Here)'!$C28*VLOOKUP('Notice Data (Enter Data Here)'!$B28,Doedata,4)*37000000000)</f>
        <v>29070.948840000005</v>
      </c>
      <c r="E28" s="10" t="s">
        <v>30</v>
      </c>
      <c r="F28" s="10" t="s">
        <v>31</v>
      </c>
      <c r="G28" s="10">
        <v>1</v>
      </c>
      <c r="H28" s="10" t="s">
        <v>32</v>
      </c>
      <c r="I28" s="10">
        <v>1</v>
      </c>
      <c r="J28" s="27">
        <f>IF('Notice Data (Enter Data Here)'!$D28="","",'Notice Data (Enter Data Here)'!$D28/37000000000)</f>
        <v>7.8570132000000008E-7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2</v>
      </c>
      <c r="B29" s="9" t="s">
        <v>533</v>
      </c>
      <c r="C29" s="19">
        <v>6.8719799999999997E-9</v>
      </c>
      <c r="D29" s="32">
        <f>IF('Notice Data (Enter Data Here)'!$C29="","",'Notice Data (Enter Data Here)'!$C29*VLOOKUP('Notice Data (Enter Data Here)'!$B29,Doedata,4)*37000000000)</f>
        <v>4347.9017460000005</v>
      </c>
      <c r="E29" s="10" t="s">
        <v>30</v>
      </c>
      <c r="F29" s="10" t="s">
        <v>31</v>
      </c>
      <c r="G29" s="10">
        <v>1</v>
      </c>
      <c r="H29" s="10" t="s">
        <v>32</v>
      </c>
      <c r="I29" s="10">
        <v>1</v>
      </c>
      <c r="J29" s="27">
        <f>IF('Notice Data (Enter Data Here)'!$D29="","",'Notice Data (Enter Data Here)'!$D29/37000000000)</f>
        <v>1.1751085800000001E-7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2</v>
      </c>
      <c r="B30" s="9" t="s">
        <v>534</v>
      </c>
      <c r="C30" s="19">
        <v>9.5550299999999998E-9</v>
      </c>
      <c r="D30" s="32">
        <f>IF('Notice Data (Enter Data Here)'!$C30="","",'Notice Data (Enter Data Here)'!$C30*VLOOKUP('Notice Data (Enter Data Here)'!$B30,Doedata,4)*37000000000)</f>
        <v>21.989946042</v>
      </c>
      <c r="E30" s="10" t="s">
        <v>30</v>
      </c>
      <c r="F30" s="10" t="s">
        <v>31</v>
      </c>
      <c r="G30" s="10">
        <v>1</v>
      </c>
      <c r="H30" s="10" t="s">
        <v>32</v>
      </c>
      <c r="I30" s="10">
        <v>1</v>
      </c>
      <c r="J30" s="27">
        <f>IF('Notice Data (Enter Data Here)'!$D30="","",'Notice Data (Enter Data Here)'!$D30/37000000000)</f>
        <v>5.9432286599999996E-10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2</v>
      </c>
      <c r="B31" s="9" t="s">
        <v>535</v>
      </c>
      <c r="C31" s="19">
        <v>3.9383299999999999E-8</v>
      </c>
      <c r="D31" s="32">
        <f>IF('Notice Data (Enter Data Here)'!$C31="","",'Notice Data (Enter Data Here)'!$C31*VLOOKUP('Notice Data (Enter Data Here)'!$B31,Doedata,4)*37000000000)</f>
        <v>332.23751879999998</v>
      </c>
      <c r="E31" s="10" t="s">
        <v>30</v>
      </c>
      <c r="F31" s="10" t="s">
        <v>31</v>
      </c>
      <c r="G31" s="10">
        <v>1</v>
      </c>
      <c r="H31" s="10" t="s">
        <v>32</v>
      </c>
      <c r="I31" s="10">
        <v>1</v>
      </c>
      <c r="J31" s="27">
        <f>IF('Notice Data (Enter Data Here)'!$D31="","",'Notice Data (Enter Data Here)'!$D31/37000000000)</f>
        <v>8.9793923999999999E-9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2</v>
      </c>
      <c r="B32" s="9" t="s">
        <v>536</v>
      </c>
      <c r="C32" s="19">
        <v>1.46472E-8</v>
      </c>
      <c r="D32" s="32">
        <f>IF('Notice Data (Enter Data Here)'!$C32="","",'Notice Data (Enter Data Here)'!$C32*VLOOKUP('Notice Data (Enter Data Here)'!$B32,Doedata,4)*37000000000)</f>
        <v>55820.479199999994</v>
      </c>
      <c r="E32" s="10" t="s">
        <v>30</v>
      </c>
      <c r="F32" s="10" t="s">
        <v>31</v>
      </c>
      <c r="G32" s="10">
        <v>1</v>
      </c>
      <c r="H32" s="10" t="s">
        <v>32</v>
      </c>
      <c r="I32" s="10">
        <v>1</v>
      </c>
      <c r="J32" s="27">
        <f>IF('Notice Data (Enter Data Here)'!$D32="","",'Notice Data (Enter Data Here)'!$D32/37000000000)</f>
        <v>1.5086615999999999E-6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2</v>
      </c>
      <c r="B33" s="9" t="s">
        <v>537</v>
      </c>
      <c r="C33" s="19">
        <v>1.9992400000000001E-4</v>
      </c>
      <c r="D33" s="32">
        <f>IF('Notice Data (Enter Data Here)'!$C33="","",'Notice Data (Enter Data Here)'!$C33*VLOOKUP('Notice Data (Enter Data Here)'!$B33,Doedata,4)*37000000000)</f>
        <v>29070.948840000005</v>
      </c>
      <c r="E33" s="10" t="s">
        <v>30</v>
      </c>
      <c r="F33" s="10" t="s">
        <v>31</v>
      </c>
      <c r="G33" s="10">
        <v>1</v>
      </c>
      <c r="H33" s="10" t="s">
        <v>32</v>
      </c>
      <c r="I33" s="10">
        <v>1</v>
      </c>
      <c r="J33" s="27">
        <f>IF('Notice Data (Enter Data Here)'!$D33="","",'Notice Data (Enter Data Here)'!$D33/37000000000)</f>
        <v>7.8570132000000008E-7</v>
      </c>
      <c r="K33" s="43"/>
      <c r="AD33" s="31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3</v>
      </c>
      <c r="B34" s="9" t="s">
        <v>533</v>
      </c>
      <c r="C34" s="19">
        <v>6.8719799999999997E-9</v>
      </c>
      <c r="D34" s="32">
        <f>IF('Notice Data (Enter Data Here)'!$C34="","",'Notice Data (Enter Data Here)'!$C34*VLOOKUP('Notice Data (Enter Data Here)'!$B34,Doedata,4)*37000000000)</f>
        <v>4347.9017460000005</v>
      </c>
      <c r="E34" s="10" t="s">
        <v>30</v>
      </c>
      <c r="F34" s="10" t="s">
        <v>31</v>
      </c>
      <c r="G34" s="10">
        <v>1</v>
      </c>
      <c r="H34" s="10" t="s">
        <v>32</v>
      </c>
      <c r="I34" s="10">
        <v>1</v>
      </c>
      <c r="J34" s="27">
        <f>IF('Notice Data (Enter Data Here)'!$D34="","",'Notice Data (Enter Data Here)'!$D34/37000000000)</f>
        <v>1.1751085800000001E-7</v>
      </c>
      <c r="K34" s="42"/>
      <c r="AD34" s="31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3</v>
      </c>
      <c r="B35" s="9" t="s">
        <v>534</v>
      </c>
      <c r="C35" s="19">
        <v>9.5550299999999998E-9</v>
      </c>
      <c r="D35" s="32">
        <f>IF('Notice Data (Enter Data Here)'!$C35="","",'Notice Data (Enter Data Here)'!$C35*VLOOKUP('Notice Data (Enter Data Here)'!$B35,Doedata,4)*37000000000)</f>
        <v>21.989946042</v>
      </c>
      <c r="E35" s="10" t="s">
        <v>30</v>
      </c>
      <c r="F35" s="10" t="s">
        <v>31</v>
      </c>
      <c r="G35" s="10">
        <v>1</v>
      </c>
      <c r="H35" s="10" t="s">
        <v>32</v>
      </c>
      <c r="I35" s="10">
        <v>1</v>
      </c>
      <c r="J35" s="27">
        <f>IF('Notice Data (Enter Data Here)'!$D35="","",'Notice Data (Enter Data Here)'!$D35/37000000000)</f>
        <v>5.9432286599999996E-10</v>
      </c>
      <c r="K35" s="43"/>
      <c r="AD35" s="31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3</v>
      </c>
      <c r="B36" s="9" t="s">
        <v>535</v>
      </c>
      <c r="C36" s="19">
        <v>3.9383299999999999E-8</v>
      </c>
      <c r="D36" s="32">
        <f>IF('Notice Data (Enter Data Here)'!$C36="","",'Notice Data (Enter Data Here)'!$C36*VLOOKUP('Notice Data (Enter Data Here)'!$B36,Doedata,4)*37000000000)</f>
        <v>332.23751879999998</v>
      </c>
      <c r="E36" s="10" t="s">
        <v>30</v>
      </c>
      <c r="F36" s="10" t="s">
        <v>31</v>
      </c>
      <c r="G36" s="10">
        <v>1</v>
      </c>
      <c r="H36" s="10" t="s">
        <v>32</v>
      </c>
      <c r="I36" s="10">
        <v>1</v>
      </c>
      <c r="J36" s="27">
        <f>IF('Notice Data (Enter Data Here)'!$D36="","",'Notice Data (Enter Data Here)'!$D36/37000000000)</f>
        <v>8.9793923999999999E-9</v>
      </c>
      <c r="K36" s="42"/>
      <c r="AD36" s="31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3</v>
      </c>
      <c r="B37" s="9" t="s">
        <v>536</v>
      </c>
      <c r="C37" s="19">
        <v>1.46472E-8</v>
      </c>
      <c r="D37" s="32">
        <f>IF('Notice Data (Enter Data Here)'!$C37="","",'Notice Data (Enter Data Here)'!$C37*VLOOKUP('Notice Data (Enter Data Here)'!$B37,Doedata,4)*37000000000)</f>
        <v>55820.479199999994</v>
      </c>
      <c r="E37" s="10" t="s">
        <v>30</v>
      </c>
      <c r="F37" s="10" t="s">
        <v>31</v>
      </c>
      <c r="G37" s="10">
        <v>1</v>
      </c>
      <c r="H37" s="10" t="s">
        <v>32</v>
      </c>
      <c r="I37" s="10">
        <v>1</v>
      </c>
      <c r="J37" s="27">
        <f>IF('Notice Data (Enter Data Here)'!$D37="","",'Notice Data (Enter Data Here)'!$D37/37000000000)</f>
        <v>1.5086615999999999E-6</v>
      </c>
      <c r="K37" s="43"/>
      <c r="AD37" s="31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3</v>
      </c>
      <c r="B38" s="9" t="s">
        <v>537</v>
      </c>
      <c r="C38" s="19">
        <v>1.9992400000000001E-4</v>
      </c>
      <c r="D38" s="32">
        <f>IF('Notice Data (Enter Data Here)'!$C38="","",'Notice Data (Enter Data Here)'!$C38*VLOOKUP('Notice Data (Enter Data Here)'!$B38,Doedata,4)*37000000000)</f>
        <v>29070.948840000005</v>
      </c>
      <c r="E38" s="10" t="s">
        <v>30</v>
      </c>
      <c r="F38" s="10" t="s">
        <v>31</v>
      </c>
      <c r="G38" s="10">
        <v>1</v>
      </c>
      <c r="H38" s="10" t="s">
        <v>32</v>
      </c>
      <c r="I38" s="10">
        <v>1</v>
      </c>
      <c r="J38" s="27">
        <f>IF('Notice Data (Enter Data Here)'!$D38="","",'Notice Data (Enter Data Here)'!$D38/37000000000)</f>
        <v>7.8570132000000008E-7</v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4</v>
      </c>
      <c r="B39" s="9" t="s">
        <v>533</v>
      </c>
      <c r="C39" s="19">
        <v>6.8719799999999997E-9</v>
      </c>
      <c r="D39" s="32">
        <f>IF('Notice Data (Enter Data Here)'!$C39="","",'Notice Data (Enter Data Here)'!$C39*VLOOKUP('Notice Data (Enter Data Here)'!$B39,Doedata,4)*37000000000)</f>
        <v>4347.9017460000005</v>
      </c>
      <c r="E39" s="10" t="s">
        <v>30</v>
      </c>
      <c r="F39" s="10" t="s">
        <v>31</v>
      </c>
      <c r="G39" s="10">
        <v>1</v>
      </c>
      <c r="H39" s="10" t="s">
        <v>32</v>
      </c>
      <c r="I39" s="10">
        <v>1</v>
      </c>
      <c r="J39" s="27">
        <f>IF('Notice Data (Enter Data Here)'!$D39="","",'Notice Data (Enter Data Here)'!$D39/37000000000)</f>
        <v>1.1751085800000001E-7</v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 x14ac:dyDescent="0.25">
      <c r="A40" s="9">
        <v>4</v>
      </c>
      <c r="B40" s="9" t="s">
        <v>534</v>
      </c>
      <c r="C40" s="19">
        <v>9.5550299999999998E-9</v>
      </c>
      <c r="D40" s="32">
        <f>IF('Notice Data (Enter Data Here)'!$C40="","",'Notice Data (Enter Data Here)'!$C40*VLOOKUP('Notice Data (Enter Data Here)'!$B40,Doedata,4)*37000000000)</f>
        <v>21.989946042</v>
      </c>
      <c r="E40" s="10" t="s">
        <v>30</v>
      </c>
      <c r="F40" s="10" t="s">
        <v>31</v>
      </c>
      <c r="G40" s="10">
        <v>1</v>
      </c>
      <c r="H40" s="10" t="s">
        <v>32</v>
      </c>
      <c r="I40" s="10">
        <v>1</v>
      </c>
      <c r="J40" s="27">
        <f>IF('Notice Data (Enter Data Here)'!$D40="","",'Notice Data (Enter Data Here)'!$D40/37000000000)</f>
        <v>5.9432286599999996E-10</v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 x14ac:dyDescent="0.25">
      <c r="A41" s="9">
        <v>4</v>
      </c>
      <c r="B41" s="9" t="s">
        <v>535</v>
      </c>
      <c r="C41" s="19">
        <v>3.9383299999999999E-8</v>
      </c>
      <c r="D41" s="32">
        <f>IF('Notice Data (Enter Data Here)'!$C41="","",'Notice Data (Enter Data Here)'!$C41*VLOOKUP('Notice Data (Enter Data Here)'!$B41,Doedata,4)*37000000000)</f>
        <v>332.23751879999998</v>
      </c>
      <c r="E41" s="10" t="s">
        <v>30</v>
      </c>
      <c r="F41" s="10" t="s">
        <v>31</v>
      </c>
      <c r="G41" s="10">
        <v>1</v>
      </c>
      <c r="H41" s="10" t="s">
        <v>32</v>
      </c>
      <c r="I41" s="10">
        <v>1</v>
      </c>
      <c r="J41" s="27">
        <f>IF('Notice Data (Enter Data Here)'!$D41="","",'Notice Data (Enter Data Here)'!$D41/37000000000)</f>
        <v>8.9793923999999999E-9</v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 x14ac:dyDescent="0.25">
      <c r="A42" s="9">
        <v>4</v>
      </c>
      <c r="B42" s="9" t="s">
        <v>536</v>
      </c>
      <c r="C42" s="19">
        <v>1.46472E-8</v>
      </c>
      <c r="D42" s="32">
        <f>IF('Notice Data (Enter Data Here)'!$C42="","",'Notice Data (Enter Data Here)'!$C42*VLOOKUP('Notice Data (Enter Data Here)'!$B42,Doedata,4)*37000000000)</f>
        <v>55820.479199999994</v>
      </c>
      <c r="E42" s="10" t="s">
        <v>30</v>
      </c>
      <c r="F42" s="10" t="s">
        <v>31</v>
      </c>
      <c r="G42" s="10">
        <v>1</v>
      </c>
      <c r="H42" s="10" t="s">
        <v>32</v>
      </c>
      <c r="I42" s="10">
        <v>1</v>
      </c>
      <c r="J42" s="27">
        <f>IF('Notice Data (Enter Data Here)'!$D42="","",'Notice Data (Enter Data Here)'!$D42/37000000000)</f>
        <v>1.5086615999999999E-6</v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 x14ac:dyDescent="0.25">
      <c r="A43" s="9">
        <v>4</v>
      </c>
      <c r="B43" s="9" t="s">
        <v>537</v>
      </c>
      <c r="C43" s="19">
        <v>1.9992400000000001E-4</v>
      </c>
      <c r="D43" s="32">
        <f>IF('Notice Data (Enter Data Here)'!$C43="","",'Notice Data (Enter Data Here)'!$C43*VLOOKUP('Notice Data (Enter Data Here)'!$B43,Doedata,4)*37000000000)</f>
        <v>29070.948840000005</v>
      </c>
      <c r="E43" s="10" t="s">
        <v>30</v>
      </c>
      <c r="F43" s="10" t="s">
        <v>31</v>
      </c>
      <c r="G43" s="10">
        <v>1</v>
      </c>
      <c r="H43" s="10" t="s">
        <v>32</v>
      </c>
      <c r="I43" s="10">
        <v>1</v>
      </c>
      <c r="J43" s="27">
        <f>IF('Notice Data (Enter Data Here)'!$D43="","",'Notice Data (Enter Data Here)'!$D43/37000000000)</f>
        <v>7.8570132000000008E-7</v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 x14ac:dyDescent="0.25">
      <c r="A44" s="9">
        <v>5</v>
      </c>
      <c r="B44" s="9" t="s">
        <v>533</v>
      </c>
      <c r="C44" s="19">
        <v>6.8719799999999997E-9</v>
      </c>
      <c r="D44" s="32">
        <f>IF('Notice Data (Enter Data Here)'!$C44="","",'Notice Data (Enter Data Here)'!$C44*VLOOKUP('Notice Data (Enter Data Here)'!$B44,Doedata,4)*37000000000)</f>
        <v>4347.9017460000005</v>
      </c>
      <c r="E44" s="10" t="s">
        <v>30</v>
      </c>
      <c r="F44" s="10" t="s">
        <v>31</v>
      </c>
      <c r="G44" s="10">
        <v>1</v>
      </c>
      <c r="H44" s="10" t="s">
        <v>32</v>
      </c>
      <c r="I44" s="10">
        <v>1</v>
      </c>
      <c r="J44" s="27">
        <f>IF('Notice Data (Enter Data Here)'!$D44="","",'Notice Data (Enter Data Here)'!$D44/37000000000)</f>
        <v>1.1751085800000001E-7</v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 x14ac:dyDescent="0.25">
      <c r="A45" s="9">
        <v>5</v>
      </c>
      <c r="B45" s="9" t="s">
        <v>534</v>
      </c>
      <c r="C45" s="19">
        <v>9.5550299999999998E-9</v>
      </c>
      <c r="D45" s="32">
        <f>IF('Notice Data (Enter Data Here)'!$C45="","",'Notice Data (Enter Data Here)'!$C45*VLOOKUP('Notice Data (Enter Data Here)'!$B45,Doedata,4)*37000000000)</f>
        <v>21.989946042</v>
      </c>
      <c r="E45" s="10" t="s">
        <v>30</v>
      </c>
      <c r="F45" s="10" t="s">
        <v>31</v>
      </c>
      <c r="G45" s="10">
        <v>1</v>
      </c>
      <c r="H45" s="10" t="s">
        <v>32</v>
      </c>
      <c r="I45" s="10">
        <v>1</v>
      </c>
      <c r="J45" s="27">
        <f>IF('Notice Data (Enter Data Here)'!$D45="","",'Notice Data (Enter Data Here)'!$D45/37000000000)</f>
        <v>5.9432286599999996E-10</v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 x14ac:dyDescent="0.25">
      <c r="A46" s="9">
        <v>5</v>
      </c>
      <c r="B46" s="9" t="s">
        <v>535</v>
      </c>
      <c r="C46" s="19">
        <v>3.9383299999999999E-8</v>
      </c>
      <c r="D46" s="32">
        <f>IF('Notice Data (Enter Data Here)'!$C46="","",'Notice Data (Enter Data Here)'!$C46*VLOOKUP('Notice Data (Enter Data Here)'!$B46,Doedata,4)*37000000000)</f>
        <v>332.23751879999998</v>
      </c>
      <c r="E46" s="10" t="s">
        <v>30</v>
      </c>
      <c r="F46" s="10" t="s">
        <v>31</v>
      </c>
      <c r="G46" s="10">
        <v>1</v>
      </c>
      <c r="H46" s="10" t="s">
        <v>32</v>
      </c>
      <c r="I46" s="10">
        <v>1</v>
      </c>
      <c r="J46" s="27">
        <f>IF('Notice Data (Enter Data Here)'!$D46="","",'Notice Data (Enter Data Here)'!$D46/37000000000)</f>
        <v>8.9793923999999999E-9</v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 x14ac:dyDescent="0.25">
      <c r="A47" s="9">
        <v>5</v>
      </c>
      <c r="B47" s="9" t="s">
        <v>536</v>
      </c>
      <c r="C47" s="19">
        <v>1.46472E-8</v>
      </c>
      <c r="D47" s="32">
        <f>IF('Notice Data (Enter Data Here)'!$C47="","",'Notice Data (Enter Data Here)'!$C47*VLOOKUP('Notice Data (Enter Data Here)'!$B47,Doedata,4)*37000000000)</f>
        <v>55820.479199999994</v>
      </c>
      <c r="E47" s="10" t="s">
        <v>30</v>
      </c>
      <c r="F47" s="10" t="s">
        <v>31</v>
      </c>
      <c r="G47" s="10">
        <v>1</v>
      </c>
      <c r="H47" s="10" t="s">
        <v>32</v>
      </c>
      <c r="I47" s="10">
        <v>1</v>
      </c>
      <c r="J47" s="27">
        <f>IF('Notice Data (Enter Data Here)'!$D47="","",'Notice Data (Enter Data Here)'!$D47/37000000000)</f>
        <v>1.5086615999999999E-6</v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 x14ac:dyDescent="0.25">
      <c r="A48" s="9">
        <v>5</v>
      </c>
      <c r="B48" s="9" t="s">
        <v>537</v>
      </c>
      <c r="C48" s="19">
        <v>1.9992400000000001E-4</v>
      </c>
      <c r="D48" s="32">
        <f>IF('Notice Data (Enter Data Here)'!$C48="","",'Notice Data (Enter Data Here)'!$C48*VLOOKUP('Notice Data (Enter Data Here)'!$B48,Doedata,4)*37000000000)</f>
        <v>29070.948840000005</v>
      </c>
      <c r="E48" s="10" t="s">
        <v>30</v>
      </c>
      <c r="F48" s="10" t="s">
        <v>31</v>
      </c>
      <c r="G48" s="10">
        <v>1</v>
      </c>
      <c r="H48" s="10" t="s">
        <v>32</v>
      </c>
      <c r="I48" s="10">
        <v>1</v>
      </c>
      <c r="J48" s="27">
        <f>IF('Notice Data (Enter Data Here)'!$D48="","",'Notice Data (Enter Data Here)'!$D48/37000000000)</f>
        <v>7.8570132000000008E-7</v>
      </c>
      <c r="K48" s="42"/>
      <c r="AD48" s="31" t="s">
        <v>79</v>
      </c>
      <c r="AE48" s="18"/>
      <c r="AF48" s="18"/>
      <c r="AG48" s="18" t="s">
        <v>864</v>
      </c>
      <c r="AH48" s="18"/>
    </row>
    <row r="49" spans="1:34" x14ac:dyDescent="0.25">
      <c r="A49" s="9">
        <v>6</v>
      </c>
      <c r="B49" s="9" t="s">
        <v>533</v>
      </c>
      <c r="C49" s="19">
        <v>6.8719799999999997E-9</v>
      </c>
      <c r="D49" s="32">
        <f>IF('Notice Data (Enter Data Here)'!$C49="","",'Notice Data (Enter Data Here)'!$C49*VLOOKUP('Notice Data (Enter Data Here)'!$B49,Doedata,4)*37000000000)</f>
        <v>4347.9017460000005</v>
      </c>
      <c r="E49" s="10" t="s">
        <v>30</v>
      </c>
      <c r="F49" s="10" t="s">
        <v>31</v>
      </c>
      <c r="G49" s="10">
        <v>1</v>
      </c>
      <c r="H49" s="10" t="s">
        <v>32</v>
      </c>
      <c r="I49" s="10">
        <v>1</v>
      </c>
      <c r="J49" s="27">
        <f>IF('Notice Data (Enter Data Here)'!$D49="","",'Notice Data (Enter Data Here)'!$D49/37000000000)</f>
        <v>1.1751085800000001E-7</v>
      </c>
      <c r="K49" s="43"/>
      <c r="AD49" s="31" t="s">
        <v>80</v>
      </c>
      <c r="AE49" s="18"/>
      <c r="AF49" s="18"/>
      <c r="AG49" s="18" t="s">
        <v>865</v>
      </c>
      <c r="AH49" s="18"/>
    </row>
    <row r="50" spans="1:34" x14ac:dyDescent="0.25">
      <c r="A50" s="9">
        <v>6</v>
      </c>
      <c r="B50" s="9" t="s">
        <v>534</v>
      </c>
      <c r="C50" s="19">
        <v>9.5550299999999998E-9</v>
      </c>
      <c r="D50" s="32">
        <f>IF('Notice Data (Enter Data Here)'!$C50="","",'Notice Data (Enter Data Here)'!$C50*VLOOKUP('Notice Data (Enter Data Here)'!$B50,Doedata,4)*37000000000)</f>
        <v>21.989946042</v>
      </c>
      <c r="E50" s="10" t="s">
        <v>30</v>
      </c>
      <c r="F50" s="10" t="s">
        <v>31</v>
      </c>
      <c r="G50" s="10">
        <v>1</v>
      </c>
      <c r="H50" s="10" t="s">
        <v>32</v>
      </c>
      <c r="I50" s="10">
        <v>1</v>
      </c>
      <c r="J50" s="27">
        <f>IF('Notice Data (Enter Data Here)'!$D50="","",'Notice Data (Enter Data Here)'!$D50/37000000000)</f>
        <v>5.9432286599999996E-10</v>
      </c>
      <c r="K50" s="42"/>
      <c r="AD50" s="31" t="s">
        <v>81</v>
      </c>
      <c r="AE50" s="18"/>
      <c r="AF50" s="18"/>
      <c r="AG50" s="18" t="s">
        <v>866</v>
      </c>
      <c r="AH50" s="18"/>
    </row>
    <row r="51" spans="1:34" x14ac:dyDescent="0.25">
      <c r="A51" s="9">
        <v>6</v>
      </c>
      <c r="B51" s="9" t="s">
        <v>535</v>
      </c>
      <c r="C51" s="19">
        <v>3.9383299999999999E-8</v>
      </c>
      <c r="D51" s="32">
        <f>IF('Notice Data (Enter Data Here)'!$C51="","",'Notice Data (Enter Data Here)'!$C51*VLOOKUP('Notice Data (Enter Data Here)'!$B51,Doedata,4)*37000000000)</f>
        <v>332.23751879999998</v>
      </c>
      <c r="E51" s="10" t="s">
        <v>30</v>
      </c>
      <c r="F51" s="10" t="s">
        <v>31</v>
      </c>
      <c r="G51" s="10">
        <v>1</v>
      </c>
      <c r="H51" s="10" t="s">
        <v>32</v>
      </c>
      <c r="I51" s="10">
        <v>1</v>
      </c>
      <c r="J51" s="27">
        <f>IF('Notice Data (Enter Data Here)'!$D51="","",'Notice Data (Enter Data Here)'!$D51/37000000000)</f>
        <v>8.9793923999999999E-9</v>
      </c>
      <c r="K51" s="43"/>
      <c r="AD51" s="31" t="s">
        <v>82</v>
      </c>
      <c r="AE51" s="18"/>
      <c r="AF51" s="18"/>
      <c r="AG51" s="18" t="s">
        <v>836</v>
      </c>
      <c r="AH51" s="18"/>
    </row>
    <row r="52" spans="1:34" x14ac:dyDescent="0.25">
      <c r="A52" s="9">
        <v>6</v>
      </c>
      <c r="B52" s="9" t="s">
        <v>536</v>
      </c>
      <c r="C52" s="19">
        <v>1.46472E-8</v>
      </c>
      <c r="D52" s="32">
        <f>IF('Notice Data (Enter Data Here)'!$C52="","",'Notice Data (Enter Data Here)'!$C52*VLOOKUP('Notice Data (Enter Data Here)'!$B52,Doedata,4)*37000000000)</f>
        <v>55820.479199999994</v>
      </c>
      <c r="E52" s="10" t="s">
        <v>30</v>
      </c>
      <c r="F52" s="10" t="s">
        <v>31</v>
      </c>
      <c r="G52" s="10">
        <v>1</v>
      </c>
      <c r="H52" s="10" t="s">
        <v>32</v>
      </c>
      <c r="I52" s="10">
        <v>1</v>
      </c>
      <c r="J52" s="27">
        <f>IF('Notice Data (Enter Data Here)'!$D52="","",'Notice Data (Enter Data Here)'!$D52/37000000000)</f>
        <v>1.5086615999999999E-6</v>
      </c>
      <c r="K52" s="42"/>
      <c r="AD52" s="31" t="s">
        <v>83</v>
      </c>
      <c r="AE52" s="18"/>
      <c r="AF52" s="18"/>
      <c r="AG52" s="18" t="s">
        <v>867</v>
      </c>
      <c r="AH52" s="18"/>
    </row>
    <row r="53" spans="1:34" x14ac:dyDescent="0.25">
      <c r="A53" s="9">
        <v>6</v>
      </c>
      <c r="B53" s="9" t="s">
        <v>537</v>
      </c>
      <c r="C53" s="19">
        <v>1.9992400000000001E-4</v>
      </c>
      <c r="D53" s="32">
        <f>IF('Notice Data (Enter Data Here)'!$C53="","",'Notice Data (Enter Data Here)'!$C53*VLOOKUP('Notice Data (Enter Data Here)'!$B53,Doedata,4)*37000000000)</f>
        <v>29070.948840000005</v>
      </c>
      <c r="E53" s="10" t="s">
        <v>30</v>
      </c>
      <c r="F53" s="10" t="s">
        <v>31</v>
      </c>
      <c r="G53" s="10">
        <v>1</v>
      </c>
      <c r="H53" s="10" t="s">
        <v>32</v>
      </c>
      <c r="I53" s="10">
        <v>1</v>
      </c>
      <c r="J53" s="27">
        <f>IF('Notice Data (Enter Data Here)'!$D53="","",'Notice Data (Enter Data Here)'!$D53/37000000000)</f>
        <v>7.8570132000000008E-7</v>
      </c>
      <c r="K53" s="43"/>
      <c r="AD53" s="31" t="s">
        <v>84</v>
      </c>
      <c r="AE53" s="18"/>
      <c r="AF53" s="18"/>
      <c r="AG53" s="18" t="s">
        <v>868</v>
      </c>
      <c r="AH53" s="18"/>
    </row>
    <row r="54" spans="1:34" x14ac:dyDescent="0.25">
      <c r="A54" s="9">
        <v>7</v>
      </c>
      <c r="B54" s="9" t="s">
        <v>533</v>
      </c>
      <c r="C54" s="19">
        <v>3.4359899999999998E-9</v>
      </c>
      <c r="D54" s="32">
        <f>IF('Notice Data (Enter Data Here)'!$C54="","",'Notice Data (Enter Data Here)'!$C54*VLOOKUP('Notice Data (Enter Data Here)'!$B54,Doedata,4)*37000000000)</f>
        <v>2173.9508730000002</v>
      </c>
      <c r="E54" s="10" t="s">
        <v>30</v>
      </c>
      <c r="F54" s="10" t="s">
        <v>31</v>
      </c>
      <c r="G54" s="10">
        <v>1</v>
      </c>
      <c r="H54" s="10" t="s">
        <v>32</v>
      </c>
      <c r="I54" s="10">
        <v>1</v>
      </c>
      <c r="J54" s="27">
        <f>IF('Notice Data (Enter Data Here)'!$D54="","",'Notice Data (Enter Data Here)'!$D54/37000000000)</f>
        <v>5.8755429000000007E-8</v>
      </c>
      <c r="K54" s="42"/>
      <c r="AD54" s="31" t="s">
        <v>85</v>
      </c>
      <c r="AE54" s="18"/>
      <c r="AF54" s="18"/>
      <c r="AG54" s="18" t="s">
        <v>869</v>
      </c>
      <c r="AH54" s="18"/>
    </row>
    <row r="55" spans="1:34" x14ac:dyDescent="0.25">
      <c r="A55" s="9">
        <v>7</v>
      </c>
      <c r="B55" s="9" t="s">
        <v>534</v>
      </c>
      <c r="C55" s="19">
        <v>4.7799999999999996E-9</v>
      </c>
      <c r="D55" s="32">
        <f>IF('Notice Data (Enter Data Here)'!$C55="","",'Notice Data (Enter Data Here)'!$C55*VLOOKUP('Notice Data (Enter Data Here)'!$B55,Doedata,4)*37000000000)</f>
        <v>11.000691999999999</v>
      </c>
      <c r="E55" s="10" t="s">
        <v>30</v>
      </c>
      <c r="F55" s="10" t="s">
        <v>31</v>
      </c>
      <c r="G55" s="10">
        <v>1</v>
      </c>
      <c r="H55" s="10" t="s">
        <v>32</v>
      </c>
      <c r="I55" s="10">
        <v>1</v>
      </c>
      <c r="J55" s="27">
        <f>IF('Notice Data (Enter Data Here)'!$D55="","",'Notice Data (Enter Data Here)'!$D55/37000000000)</f>
        <v>2.9731599999999998E-10</v>
      </c>
      <c r="K55" s="43"/>
      <c r="AD55" s="31" t="s">
        <v>86</v>
      </c>
      <c r="AE55" s="18"/>
      <c r="AF55" s="18"/>
      <c r="AG55" s="18" t="s">
        <v>852</v>
      </c>
      <c r="AH55" s="18"/>
    </row>
    <row r="56" spans="1:34" x14ac:dyDescent="0.25">
      <c r="A56" s="9">
        <v>7</v>
      </c>
      <c r="B56" s="9" t="s">
        <v>535</v>
      </c>
      <c r="C56" s="19">
        <v>1.96916E-8</v>
      </c>
      <c r="D56" s="32">
        <f>IF('Notice Data (Enter Data Here)'!$C56="","",'Notice Data (Enter Data Here)'!$C56*VLOOKUP('Notice Data (Enter Data Here)'!$B56,Doedata,4)*37000000000)</f>
        <v>166.11833760000002</v>
      </c>
      <c r="E56" s="10" t="s">
        <v>30</v>
      </c>
      <c r="F56" s="10" t="s">
        <v>31</v>
      </c>
      <c r="G56" s="10">
        <v>1</v>
      </c>
      <c r="H56" s="10" t="s">
        <v>32</v>
      </c>
      <c r="I56" s="10">
        <v>1</v>
      </c>
      <c r="J56" s="27">
        <f>IF('Notice Data (Enter Data Here)'!$D56="","",'Notice Data (Enter Data Here)'!$D56/37000000000)</f>
        <v>4.4896848000000004E-9</v>
      </c>
      <c r="K56" s="42"/>
      <c r="AD56" s="31" t="s">
        <v>87</v>
      </c>
      <c r="AE56" s="18"/>
      <c r="AF56" s="18"/>
      <c r="AG56" s="18" t="s">
        <v>870</v>
      </c>
      <c r="AH56" s="18"/>
    </row>
    <row r="57" spans="1:34" x14ac:dyDescent="0.25">
      <c r="A57" s="9">
        <v>7</v>
      </c>
      <c r="B57" s="9" t="s">
        <v>536</v>
      </c>
      <c r="C57" s="19">
        <v>7.3235899999999999E-9</v>
      </c>
      <c r="D57" s="32">
        <f>IF('Notice Data (Enter Data Here)'!$C57="","",'Notice Data (Enter Data Here)'!$C57*VLOOKUP('Notice Data (Enter Data Here)'!$B57,Doedata,4)*37000000000)</f>
        <v>27910.201489999999</v>
      </c>
      <c r="E57" s="10" t="s">
        <v>30</v>
      </c>
      <c r="F57" s="10" t="s">
        <v>31</v>
      </c>
      <c r="G57" s="10">
        <v>1</v>
      </c>
      <c r="H57" s="10" t="s">
        <v>32</v>
      </c>
      <c r="I57" s="10">
        <v>1</v>
      </c>
      <c r="J57" s="27">
        <f>IF('Notice Data (Enter Data Here)'!$D57="","",'Notice Data (Enter Data Here)'!$D57/37000000000)</f>
        <v>7.5432977000000002E-7</v>
      </c>
      <c r="K57" s="43"/>
      <c r="AD57" s="31" t="s">
        <v>88</v>
      </c>
      <c r="AE57" s="18"/>
      <c r="AF57" s="18"/>
      <c r="AG57" s="18" t="s">
        <v>871</v>
      </c>
      <c r="AH57" s="18"/>
    </row>
    <row r="58" spans="1:34" x14ac:dyDescent="0.25">
      <c r="A58" s="9">
        <v>7</v>
      </c>
      <c r="B58" s="9" t="s">
        <v>537</v>
      </c>
      <c r="C58" s="19">
        <v>9.9961899999999996E-5</v>
      </c>
      <c r="D58" s="32">
        <f>IF('Notice Data (Enter Data Here)'!$C58="","",'Notice Data (Enter Data Here)'!$C58*VLOOKUP('Notice Data (Enter Data Here)'!$B58,Doedata,4)*37000000000)</f>
        <v>14535.459879000002</v>
      </c>
      <c r="E58" s="10" t="s">
        <v>30</v>
      </c>
      <c r="F58" s="10" t="s">
        <v>31</v>
      </c>
      <c r="G58" s="10">
        <v>1</v>
      </c>
      <c r="H58" s="10" t="s">
        <v>32</v>
      </c>
      <c r="I58" s="10">
        <v>1</v>
      </c>
      <c r="J58" s="27">
        <f>IF('Notice Data (Enter Data Here)'!$D58="","",'Notice Data (Enter Data Here)'!$D58/37000000000)</f>
        <v>3.9285026700000004E-7</v>
      </c>
      <c r="K58" s="42"/>
      <c r="AD58" s="31" t="s">
        <v>89</v>
      </c>
      <c r="AE58" s="18"/>
      <c r="AF58" s="18"/>
      <c r="AG58" s="18" t="s">
        <v>872</v>
      </c>
      <c r="AH58" s="18"/>
    </row>
    <row r="59" spans="1:34" x14ac:dyDescent="0.25">
      <c r="A59" s="9">
        <v>8</v>
      </c>
      <c r="B59" s="9" t="s">
        <v>533</v>
      </c>
      <c r="C59" s="19">
        <v>3.4359899999999998E-9</v>
      </c>
      <c r="D59" s="32">
        <f>IF('Notice Data (Enter Data Here)'!$C59="","",'Notice Data (Enter Data Here)'!$C59*VLOOKUP('Notice Data (Enter Data Here)'!$B59,Doedata,4)*37000000000)</f>
        <v>2173.9508730000002</v>
      </c>
      <c r="E59" s="10" t="s">
        <v>30</v>
      </c>
      <c r="F59" s="10" t="s">
        <v>31</v>
      </c>
      <c r="G59" s="10">
        <v>1</v>
      </c>
      <c r="H59" s="10" t="s">
        <v>32</v>
      </c>
      <c r="I59" s="10">
        <v>1</v>
      </c>
      <c r="J59" s="27">
        <f>IF('Notice Data (Enter Data Here)'!$D59="","",'Notice Data (Enter Data Here)'!$D59/37000000000)</f>
        <v>5.8755429000000007E-8</v>
      </c>
      <c r="K59" s="43"/>
      <c r="AD59" s="31" t="s">
        <v>90</v>
      </c>
      <c r="AE59" s="18"/>
      <c r="AF59" s="18"/>
      <c r="AG59" s="18" t="s">
        <v>873</v>
      </c>
      <c r="AH59" s="18"/>
    </row>
    <row r="60" spans="1:34" x14ac:dyDescent="0.25">
      <c r="A60" s="9">
        <v>8</v>
      </c>
      <c r="B60" s="9" t="s">
        <v>534</v>
      </c>
      <c r="C60" s="19">
        <v>4.7775199999999999E-9</v>
      </c>
      <c r="D60" s="32">
        <f>IF('Notice Data (Enter Data Here)'!$C60="","",'Notice Data (Enter Data Here)'!$C60*VLOOKUP('Notice Data (Enter Data Here)'!$B60,Doedata,4)*37000000000)</f>
        <v>10.994984527999998</v>
      </c>
      <c r="E60" s="10" t="s">
        <v>30</v>
      </c>
      <c r="F60" s="10" t="s">
        <v>31</v>
      </c>
      <c r="G60" s="10">
        <v>1</v>
      </c>
      <c r="H60" s="10" t="s">
        <v>32</v>
      </c>
      <c r="I60" s="10">
        <v>1</v>
      </c>
      <c r="J60" s="27">
        <f>IF('Notice Data (Enter Data Here)'!$D60="","",'Notice Data (Enter Data Here)'!$D60/37000000000)</f>
        <v>2.9716174399999996E-10</v>
      </c>
      <c r="K60" s="42"/>
      <c r="AD60" s="31" t="s">
        <v>91</v>
      </c>
      <c r="AE60" s="18"/>
      <c r="AF60" s="18"/>
      <c r="AG60" s="18" t="s">
        <v>837</v>
      </c>
      <c r="AH60" s="18"/>
    </row>
    <row r="61" spans="1:34" x14ac:dyDescent="0.25">
      <c r="A61" s="9">
        <v>8</v>
      </c>
      <c r="B61" s="9" t="s">
        <v>535</v>
      </c>
      <c r="C61" s="19">
        <v>1.96916E-8</v>
      </c>
      <c r="D61" s="32">
        <f>IF('Notice Data (Enter Data Here)'!$C61="","",'Notice Data (Enter Data Here)'!$C61*VLOOKUP('Notice Data (Enter Data Here)'!$B61,Doedata,4)*37000000000)</f>
        <v>166.11833760000002</v>
      </c>
      <c r="E61" s="10" t="s">
        <v>30</v>
      </c>
      <c r="F61" s="10" t="s">
        <v>31</v>
      </c>
      <c r="G61" s="10">
        <v>1</v>
      </c>
      <c r="H61" s="10" t="s">
        <v>32</v>
      </c>
      <c r="I61" s="10">
        <v>1</v>
      </c>
      <c r="J61" s="27">
        <f>IF('Notice Data (Enter Data Here)'!$D61="","",'Notice Data (Enter Data Here)'!$D61/37000000000)</f>
        <v>4.4896848000000004E-9</v>
      </c>
      <c r="K61" s="43"/>
      <c r="AD61" s="31" t="s">
        <v>92</v>
      </c>
      <c r="AE61" s="18"/>
      <c r="AF61" s="18"/>
      <c r="AG61" s="18" t="s">
        <v>874</v>
      </c>
      <c r="AH61" s="18"/>
    </row>
    <row r="62" spans="1:34" x14ac:dyDescent="0.25">
      <c r="A62" s="9">
        <v>8</v>
      </c>
      <c r="B62" s="9" t="s">
        <v>536</v>
      </c>
      <c r="C62" s="19">
        <v>7.3235899999999999E-9</v>
      </c>
      <c r="D62" s="32">
        <f>IF('Notice Data (Enter Data Here)'!$C62="","",'Notice Data (Enter Data Here)'!$C62*VLOOKUP('Notice Data (Enter Data Here)'!$B62,Doedata,4)*37000000000)</f>
        <v>27910.201489999999</v>
      </c>
      <c r="E62" s="10" t="s">
        <v>30</v>
      </c>
      <c r="F62" s="10" t="s">
        <v>31</v>
      </c>
      <c r="G62" s="10">
        <v>1</v>
      </c>
      <c r="H62" s="10" t="s">
        <v>32</v>
      </c>
      <c r="I62" s="10">
        <v>1</v>
      </c>
      <c r="J62" s="27">
        <f>IF('Notice Data (Enter Data Here)'!$D62="","",'Notice Data (Enter Data Here)'!$D62/37000000000)</f>
        <v>7.5432977000000002E-7</v>
      </c>
      <c r="K62" s="42"/>
      <c r="AD62" s="31" t="s">
        <v>93</v>
      </c>
      <c r="AE62" s="18"/>
      <c r="AF62" s="18"/>
      <c r="AG62" s="18" t="s">
        <v>877</v>
      </c>
      <c r="AH62" s="18"/>
    </row>
    <row r="63" spans="1:34" x14ac:dyDescent="0.25">
      <c r="A63" s="9">
        <v>8</v>
      </c>
      <c r="B63" s="9" t="s">
        <v>537</v>
      </c>
      <c r="C63" s="19">
        <v>9.9961899999999996E-5</v>
      </c>
      <c r="D63" s="32">
        <f>IF('Notice Data (Enter Data Here)'!$C63="","",'Notice Data (Enter Data Here)'!$C63*VLOOKUP('Notice Data (Enter Data Here)'!$B63,Doedata,4)*37000000000)</f>
        <v>14535.459879000002</v>
      </c>
      <c r="E63" s="10" t="s">
        <v>30</v>
      </c>
      <c r="F63" s="10" t="s">
        <v>31</v>
      </c>
      <c r="G63" s="10">
        <v>1</v>
      </c>
      <c r="H63" s="10" t="s">
        <v>32</v>
      </c>
      <c r="I63" s="10">
        <v>1</v>
      </c>
      <c r="J63" s="27">
        <f>IF('Notice Data (Enter Data Here)'!$D63="","",'Notice Data (Enter Data Here)'!$D63/37000000000)</f>
        <v>3.9285026700000004E-7</v>
      </c>
      <c r="K63" s="43"/>
      <c r="AD63" s="31" t="s">
        <v>94</v>
      </c>
      <c r="AE63" s="18"/>
      <c r="AF63" s="18"/>
      <c r="AG63" s="18" t="s">
        <v>883</v>
      </c>
      <c r="AH63" s="18"/>
    </row>
    <row r="64" spans="1:34" x14ac:dyDescent="0.25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 t="s">
        <v>884</v>
      </c>
      <c r="AH64" s="18"/>
    </row>
    <row r="65" spans="3:34" x14ac:dyDescent="0.25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K209" s="44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K210" s="44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K211" s="44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K212" s="44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K213" s="44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K214" s="44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K215" s="44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K216" s="44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K217" s="44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K218" s="44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K219" s="44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K220" s="44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K221" s="44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K222" s="44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K223" s="44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K224" s="44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K225" s="44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K226" s="44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K227" s="44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K228" s="44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K229" s="44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K230" s="44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K231" s="44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K232" s="44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K233" s="44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K234" s="44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K235" s="44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K236" s="44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1"/>
  <sheetViews>
    <sheetView tabSelected="1" workbookViewId="0">
      <selection activeCell="C16" sqref="C16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533</v>
      </c>
      <c r="B5" s="20">
        <v>4.810386E-8</v>
      </c>
      <c r="C5" s="20">
        <v>30435.312222000004</v>
      </c>
      <c r="D5" s="20">
        <v>8.2257600600000007E-7</v>
      </c>
    </row>
    <row r="6" spans="1:4" x14ac:dyDescent="0.25">
      <c r="A6" s="26" t="s">
        <v>534</v>
      </c>
      <c r="B6" s="20">
        <v>6.6887699999999994E-8</v>
      </c>
      <c r="C6" s="20">
        <v>153.93535277999999</v>
      </c>
      <c r="D6" s="20">
        <v>4.1604149400000006E-9</v>
      </c>
    </row>
    <row r="7" spans="1:4" x14ac:dyDescent="0.25">
      <c r="A7" s="26" t="s">
        <v>535</v>
      </c>
      <c r="B7" s="20">
        <v>2.7568300000000002E-7</v>
      </c>
      <c r="C7" s="20">
        <v>2325.6617879999999</v>
      </c>
      <c r="D7" s="20">
        <v>6.2855724000000008E-8</v>
      </c>
    </row>
    <row r="8" spans="1:4" x14ac:dyDescent="0.25">
      <c r="A8" s="26" t="s">
        <v>536</v>
      </c>
      <c r="B8" s="20">
        <v>1.0253018E-7</v>
      </c>
      <c r="C8" s="20">
        <v>390742.51598000003</v>
      </c>
      <c r="D8" s="20">
        <v>1.0560608539999999E-5</v>
      </c>
    </row>
    <row r="9" spans="1:4" x14ac:dyDescent="0.25">
      <c r="A9" s="26" t="s">
        <v>537</v>
      </c>
      <c r="B9" s="20">
        <v>1.3994678000000002E-3</v>
      </c>
      <c r="C9" s="20">
        <v>203496.61279800002</v>
      </c>
      <c r="D9" s="20">
        <v>5.4999084540000017E-6</v>
      </c>
    </row>
    <row r="10" spans="1:4" x14ac:dyDescent="0.25">
      <c r="A10" s="26" t="s">
        <v>842</v>
      </c>
      <c r="B10" s="20"/>
      <c r="C10" s="20">
        <v>0</v>
      </c>
      <c r="D10" s="20">
        <v>0</v>
      </c>
    </row>
    <row r="11" spans="1:4" x14ac:dyDescent="0.25">
      <c r="A11" s="26" t="s">
        <v>843</v>
      </c>
      <c r="B11" s="20">
        <v>1.3999610047400002E-3</v>
      </c>
      <c r="C11" s="20">
        <v>627154.03814078006</v>
      </c>
      <c r="D11" s="20">
        <v>1.695010913894E-5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16" activePane="bottomLeft" state="frozenSplit"/>
      <selection activeCell="B682" sqref="B682"/>
      <selection pane="bottomLeft" activeCell="J620" sqref="J620"/>
    </sheetView>
  </sheetViews>
  <sheetFormatPr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2013-05-10T18:33:50Z</dcterms:modified>
</cp:coreProperties>
</file>