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240" yWindow="30" windowWidth="1923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<sst xmlns="http://schemas.openxmlformats.org/spreadsheetml/2006/main" count="3288" uniqueCount="913">
  <si>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</si>
  <si>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</si>
  <si>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</si>
  <si>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</si>
  <si>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</si>
  <si>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</si>
  <si>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</si>
  <si>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</si>
  <si>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</si>
  <si>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</si>
  <si>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</si>
  <si>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</si>
  <si>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</si>
  <si>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</si>
  <si>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</si>
  <si>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</si>
  <si>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</si>
  <si>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</si>
  <si>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</si>
  <si>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</si>
  <si>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</si>
  <si>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</si>
  <si>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</si>
  <si>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</si>
  <si>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</si>
  <si>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</si>
  <si>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</si>
  <si>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</si>
  <si>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</si>
  <si>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</si>
  <si>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</si>
  <si>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</si>
  <si>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</si>
  <si>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</si>
  <si>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</si>
  <si>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</si>
  <si>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</si>
  <si>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</si>
  <si>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</si>
  <si>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</si>
  <si>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</si>
  <si>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</si>
  <si>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</si>
  <si>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</si>
  <si>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</si>
  <si>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</si>
  <si>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</si>
  <si>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</si>
  <si>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</si>
  <si>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</si>
  <si>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</si>
  <si>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</si>
  <si>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</si>
  <si>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</si>
  <si>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</si>
  <si>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</si>
  <si>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</si>
  <si>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</si>
  <si>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</si>
  <si>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</si>
  <si>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</si>
  <si>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</si>
  <si>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</si>
  <si>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</si>
  <si>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</si>
  <si>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</si>
  <si>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</si>
  <si>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</si>
  <si>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</si>
  <si>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</si>
  <si>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</si>
  <si>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</si>
  <si>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</si>
  <si>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</si>
  <si>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</si>
  <si>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</si>
  <si>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</si>
  <si>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</si>
  <si>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</si>
  <si>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</si>
  <si>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</si>
  <si>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</si>
  <si>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</si>
  <si>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</si>
  <si>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</si>
  <si>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</si>
  <si>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</si>
  <si>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</si>
  <si>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</si>
  <si>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</si>
  <si>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</si>
  <si>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</si>
  <si>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</si>
  <si>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</si>
  <si>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</si>
  <si>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</si>
  <si>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</si>
  <si>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</si>
  <si>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</si>
  <si>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</si>
  <si>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</si>
  <si>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</si>
  <si>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</si>
  <si>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</si>
  <si>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</si>
  <si>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</si>
  <si>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</si>
  <si>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</si>
  <si>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</si>
  <si>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</si>
  <si>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</si>
  <si>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</si>
  <si>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</si>
  <si>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</si>
  <si>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</si>
  <si>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</si>
  <si>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</si>
  <si>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</si>
  <si>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</si>
  <si>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</si>
  <si>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</si>
  <si>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</si>
  <si>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</si>
  <si>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</si>
  <si>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</si>
  <si>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</si>
  <si>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</si>
  <si>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</si>
  <si>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</si>
  <si>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</si>
  <si>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</si>
  <si>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</si>
  <si>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</si>
  <si>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</si>
  <si>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</si>
  <si>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</si>
  <si>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</si>
  <si>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</si>
  <si>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</si>
  <si>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</si>
  <si>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</si>
  <si>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</si>
  <si>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</si>
  <si>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</si>
  <si>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</si>
  <si>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</si>
  <si>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</si>
  <si>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</si>
  <si>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</si>
  <si>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</si>
  <si>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</si>
  <si>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</si>
  <si>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</si>
  <si>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</si>
  <si>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</si>
  <si>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</si>
  <si>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</si>
  <si>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</si>
  <si>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</si>
  <si>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</si>
  <si>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</si>
  <si>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</si>
  <si>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</si>
  <si>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</si>
  <si>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</si>
  <si>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</si>
  <si>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</si>
  <si>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</si>
  <si>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</si>
  <si>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</si>
  <si>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</si>
  <si>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</si>
  <si>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</si>
  <si>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</si>
  <si>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</si>
  <si>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</si>
  <si>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</si>
  <si>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</si>
  <si>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</si>
  <si>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</si>
  <si>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</si>
  <si>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</si>
  <si>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</si>
  <si>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</si>
  <si>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</si>
  <si>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</si>
  <si>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</si>
  <si>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</si>
  <si>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</si>
  <si>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</si>
  <si>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</si>
  <si>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</si>
  <si>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</si>
  <si>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</si>
  <si>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</si>
  <si>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</si>
  <si>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</si>
  <si>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</si>
  <si>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</si>
  <si>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</si>
  <si>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</si>
  <si>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</si>
  <si>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</si>
  <si>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</si>
  <si>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</si>
  <si>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</si>
  <si>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</si>
  <si>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</si>
  <si>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</si>
  <si>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</si>
  <si>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</si>
  <si>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</si>
  <si>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</si>
  <si>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</si>
  <si>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</si>
  <si>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</si>
  <si>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</si>
  <si>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</si>
  <si>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</si>
  <si>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</si>
  <si>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</si>
  <si>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</si>
  <si>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</si>
  <si>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</si>
  <si>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</si>
  <si>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</si>
  <si>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</si>
  <si>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</si>
  <si>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</si>
  <si>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</si>
  <si>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</si>
  <si>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</si>
  <si>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</si>
  <si>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</si>
  <si>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</si>
  <si>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</si>
  <si>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</si>
  <si>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</si>
  <si>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</si>
  <si>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</si>
  <si>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</si>
  <si>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</si>
  <si>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</si>
  <si>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</si>
  <si>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</si>
  <si>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</si>
  <si>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</si>
  <si>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</si>
  <si>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</si>
  <si>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</si>
  <si>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</si>
  <si>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</si>
  <si>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</si>
  <si>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</si>
  <si>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</si>
  <si>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</si>
  <si>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</si>
  <si>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</si>
  <si>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</si>
  <si>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</si>
  <si>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</si>
  <si>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</si>
  <si>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</si>
  <si>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</si>
  <si>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</si>
  <si>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</si>
  <si>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</si>
  <si>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</si>
  <si>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</si>
  <si>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</si>
  <si>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</si>
  <si>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</si>
  <si>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</si>
  <si>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</si>
  <si>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</si>
  <si>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</si>
  <si>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</si>
  <si>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</si>
  <si>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</si>
  <si>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</si>
  <si>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</si>
  <si>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</si>
  <si>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</si>
  <si>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</si>
  <si>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</si>
  <si>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</si>
  <si>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</si>
  <si>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</si>
  <si>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</si>
  <si>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</si>
  <si>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</si>
  <si>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</si>
  <si>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</si>
  <si>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</si>
  <si>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</si>
  <si>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</si>
  <si>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</si>
  <si>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</si>
  <si>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</si>
  <si>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</si>
  <si>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</si>
  <si>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</si>
  <si>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</si>
  <si>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</si>
  <si>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</si>
  <si>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</si>
  <si>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</si>
  <si>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</si>
  <si>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</si>
  <si>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</si>
  <si>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</si>
  <si>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</si>
  <si>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</si>
  <si>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</si>
  <si>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</si>
  <si>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</si>
  <si>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</si>
  <si>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</si>
  <si>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</si>
  <si>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</si>
  <si>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</si>
  <si>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</si>
  <si>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</si>
  <si>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</si>
  <si>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</si>
  <si>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</si>
  <si>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</si>
  <si>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</si>
  <si>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</si>
  <si>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</si>
  <si>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</si>
  <si>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</si>
  <si>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</si>
  <si>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</si>
  <si>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</si>
  <si>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</si>
  <si>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</si>
  <si>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</si>
  <si>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</si>
  <si>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</si>
  <si>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</si>
  <si>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</si>
  <si>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</si>
  <si>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</si>
  <si>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</si>
  <si>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</si>
  <si>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</si>
  <si>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</si>
  <si>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</si>
  <si>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</si>
  <si>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</si>
  <si>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</si>
  <si>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</si>
  <si>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</si>
  <si>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</si>
  <si>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</si>
  <si>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</si>
  <si>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</si>
  <si>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</si>
  <si>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</si>
  <si>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</si>
  <si>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</si>
  <si>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</si>
  <si>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</si>
  <si>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</si>
  <si>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</si>
  <si>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</si>
  <si>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</si>
  <si>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</si>
  <si>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</si>
  <si>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</si>
  <si>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</si>
  <si>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</si>
  <si>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</si>
  <si>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</si>
  <si>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</si>
  <si>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</si>
  <si>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</si>
  <si>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</si>
  <si>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</si>
  <si>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</si>
  <si>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</si>
  <si>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</si>
  <si>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</si>
  <si>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</si>
  <si>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</si>
  <si>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</si>
  <si>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</si>
  <si>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</si>
  <si>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</si>
  <si>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</si>
  <si>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</si>
  <si>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</si>
  <si>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</si>
  <si>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</si>
  <si>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</si>
  <si>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</si>
  <si>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</si>
  <si>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</si>
  <si>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</si>
  <si>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</si>
  <si>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</si>
  <si>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</si>
  <si>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</si>
  <si>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</si>
  <si>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</si>
  <si>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</si>
  <si>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</si>
  <si>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</si>
  <si>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</si>
  <si>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</si>
  <si>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</si>
  <si>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</si>
  <si>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</si>
  <si>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</si>
  <si>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</si>
  <si>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</si>
  <si>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</si>
  <si>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</si>
  <si>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</si>
  <si>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</si>
  <si>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</si>
  <si>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</si>
  <si>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</si>
  <si>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</si>
  <si>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</si>
  <si>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</si>
  <si>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</si>
  <si>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</si>
  <si>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</si>
  <si>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</si>
  <si>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</si>
  <si>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</si>
  <si>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</si>
  <si>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</si>
  <si>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</si>
  <si>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</si>
  <si>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</si>
  <si>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</si>
  <si>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</si>
  <si>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</si>
  <si>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</si>
  <si>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</si>
  <si>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</si>
  <si>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</si>
  <si>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</si>
  <si>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</si>
  <si>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</si>
  <si>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</si>
  <si>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</si>
  <si>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</si>
  <si>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</si>
  <si>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</si>
  <si>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</si>
  <si>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</si>
  <si>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</si>
  <si>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</si>
  <si>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</si>
  <si>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</si>
  <si>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</si>
  <si>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</si>
  <si>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</si>
  <si>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</si>
  <si>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</si>
  <si>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</si>
  <si>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</si>
  <si>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</si>
  <si>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</si>
  <si>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</si>
  <si>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</si>
  <si>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</si>
  <si>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</si>
  <si>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</si>
  <si>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</si>
  <si>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</si>
  <si>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</si>
  <si>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</si>
  <si>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</si>
  <si>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</si>
  <si>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</si>
  <si>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</si>
  <si>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</si>
  <si>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</si>
  <si>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</si>
  <si>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</si>
  <si>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</si>
  <si>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</si>
  <si>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</si>
  <si>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</si>
  <si>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</si>
  <si>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</si>
  <si>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</si>
  <si>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</si>
  <si>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</si>
  <si>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</si>
  <si>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</si>
  <si>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</si>
  <si>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</si>
  <si>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</si>
  <si>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</si>
  <si>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</si>
  <si>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</si>
  <si>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</si>
  <si>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</si>
  <si>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</si>
  <si>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</si>
  <si>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</si>
  <si>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</si>
  <si>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</si>
  <si>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</si>
  <si>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</si>
  <si>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</si>
  <si>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</si>
  <si>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</si>
  <si>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</si>
  <si>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</si>
  <si>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</si>
  <si>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</si>
  <si>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</si>
  <si>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</si>
  <si>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</si>
  <si>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</si>
  <si>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</si>
  <si>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</si>
  <si>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</si>
  <si>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</si>
  <si>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</si>
  <si>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</si>
  <si>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</si>
  <si>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</si>
  <si>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</si>
  <si>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</si>
  <si>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</si>
  <si>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</si>
  <si>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</si>
  <si>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</si>
  <si>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</si>
  <si>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</si>
  <si>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</si>
  <si>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</si>
  <si>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</si>
  <si>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</si>
  <si>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</si>
  <si>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</si>
  <si>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</si>
  <si>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</si>
  <si>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</si>
  <si>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</si>
  <si>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</si>
  <si>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</si>
  <si>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</si>
  <si>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</si>
  <si>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</si>
  <si>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</si>
  <si>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</si>
  <si>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</si>
  <si>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</si>
  <si>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</si>
  <si>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</si>
  <si>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</si>
  <si>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</si>
  <si>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</si>
  <si>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</si>
  <si>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</si>
  <si>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</si>
  <si>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</si>
  <si>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</si>
  <si>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</si>
  <si>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</si>
  <si>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</si>
  <si>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</si>
  <si>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</si>
  <si>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</si>
  <si>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</si>
  <si>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</si>
  <si>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</si>
  <si>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</si>
  <si>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</si>
  <si>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</si>
  <si>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</si>
  <si>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</si>
  <si>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</si>
  <si>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</si>
  <si>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</si>
  <si>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</si>
  <si>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</si>
  <si>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</si>
  <si>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</si>
  <si>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</si>
  <si>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</si>
  <si>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</si>
  <si>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</si>
  <si>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</si>
  <si>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</si>
  <si>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</si>
  <si>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</si>
  <si>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</si>
  <si>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</si>
  <si>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</si>
  <si>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</si>
  <si>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</si>
  <si>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</si>
  <si>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</si>
  <si>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</si>
  <si>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</si>
  <si>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</si>
  <si>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</si>
  <si>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</si>
  <si>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</si>
  <si>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</si>
  <si>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</si>
  <si>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</si>
  <si>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</si>
  <si>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</si>
  <si>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</si>
  <si>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</si>
  <si>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</si>
  <si>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</si>
  <si>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</si>
  <si>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</si>
  <si>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</si>
  <si>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</si>
  <si>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</si>
  <si>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</si>
  <si>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</si>
  <si>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</si>
  <si>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</si>
  <si>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</si>
  <si>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</si>
  <si>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</si>
  <si>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</si>
  <si>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</si>
  <si>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</si>
  <si>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</si>
  <si>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</si>
  <si>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</si>
  <si>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</si>
  <si>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</si>
  <si>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</si>
  <si>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</si>
  <si>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</si>
  <si>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</si>
  <si>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</si>
  <si>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</si>
  <si>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</si>
  <si>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</si>
  <si>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</si>
  <si>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</si>
  <si>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</si>
  <si>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</si>
  <si>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</si>
  <si>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</si>
  <si>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</si>
  <si>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</si>
  <si>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</si>
  <si>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</si>
  <si>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</si>
  <si>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</si>
  <si>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</si>
  <si>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</si>
  <si>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</si>
  <si>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</si>
  <si>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</si>
  <si>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</si>
  <si>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</si>
  <si>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</si>
  <si>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</si>
  <si>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</si>
  <si>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</si>
  <si>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</si>
  <si>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</si>
  <si>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</si>
  <si>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</si>
  <si>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</si>
  <si>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</si>
  <si>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</si>
  <si>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</si>
  <si>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</si>
  <si>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</si>
  <si>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</si>
  <si>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</si>
  <si>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</si>
  <si>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</si>
  <si>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</si>
  <si>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</si>
  <si>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</si>
  <si>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</si>
  <si>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</si>
  <si>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</si>
  <si>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</si>
  <si>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</si>
  <si>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</si>
  <si>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</si>
  <si>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</si>
  <si>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</si>
  <si>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</si>
  <si>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</si>
  <si>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</si>
  <si>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</si>
  <si>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</si>
  <si>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</si>
  <si>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</si>
  <si>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</si>
  <si>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</si>
  <si>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</si>
  <si>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</si>
  <si>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</si>
  <si>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</si>
  <si>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</si>
  <si>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</si>
  <si>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</si>
  <si>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</si>
  <si>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</si>
  <si>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</si>
  <si>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</si>
  <si>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</si>
  <si>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</si>
  <si>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</si>
  <si>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</si>
  <si>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</si>
  <si>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</si>
  <si>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</si>
  <si>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</si>
  <si>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</si>
  <si>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</si>
  <si>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</si>
  <si>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</si>
  <si>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</si>
  <si>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</si>
  <si>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</si>
  <si>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</si>
  <si>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</si>
  <si>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</si>
  <si>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</si>
  <si>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</si>
  <si>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</si>
  <si>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</si>
  <si>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</si>
  <si>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</si>
  <si>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</si>
  <si>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</si>
  <si>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</si>
  <si>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</si>
  <si>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</si>
  <si>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</si>
  <si>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</si>
  <si>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</si>
  <si>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</si>
  <si>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</si>
  <si>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</si>
  <si>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</si>
  <si>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</si>
  <si>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</si>
  <si>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</si>
  <si>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</si>
  <si>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</si>
  <si>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</si>
  <si>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</si>
  <si>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</si>
  <si>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</si>
  <si>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</si>
  <si>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</si>
  <si>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</si>
  <si>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</si>
  <si>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</si>
  <si>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</si>
  <si>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</si>
  <si>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</si>
  <si>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</si>
  <si>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</si>
  <si>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</si>
  <si>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</si>
  <si>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</si>
  <si>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</si>
  <si>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</si>
  <si>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</si>
  <si>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</si>
  <si>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</si>
  <si>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</si>
  <si>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</si>
  <si>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</si>
  <si>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</si>
  <si>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</si>
  <si>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</si>
  <si>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</si>
  <si>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</si>
  <si>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</si>
  <si>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</si>
  <si>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</si>
  <si>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</si>
  <si>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</si>
  <si>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</si>
  <si>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</si>
  <si>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</si>
  <si>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</si>
  <si>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</si>
  <si>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</si>
  <si>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</si>
  <si>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</si>
  <si>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</si>
  <si>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</si>
  <si>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</si>
  <si>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</si>
  <si>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</si>
  <si>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</si>
  <si>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</si>
  <si>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</si>
  <si>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</si>
  <si>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</si>
  <si>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</si>
  <si>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</si>
  <si>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</si>
  <si>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</si>
  <si>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</si>
  <si>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</si>
  <si>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</si>
  <si>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</si>
  <si>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</si>
  <si>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</si>
  <si>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</si>
  <si>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</si>
  <si>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</si>
  <si>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</si>
  <si>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</si>
  <si>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</si>
  <si>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</si>
  <si>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</si>
  <si>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</si>
  <si>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</si>
  <si>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</si>
  <si>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</si>
  <si>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</si>
  <si>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</si>
  <si>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</si>
  <si>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</si>
  <si>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</si>
  <si>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</si>
  <si>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</si>
  <si>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</si>
  <si>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</si>
  <si>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</si>
  <si>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</si>
  <si>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</si>
  <si>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</si>
  <si>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</si>
  <si>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</si>
  <si>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</si>
  <si>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</si>
  <si>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</si>
  <si>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</si>
  <si>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</si>
  <si>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</si>
  <si>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</si>
  <si>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</si>
  <si>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</si>
  <si>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</si>
  <si>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</si>
  <si>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</si>
  <si>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</si>
  <si>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</si>
  <si>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</si>
  <si>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</si>
  <si>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</si>
  <si>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</si>
  <si>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</si>
  <si>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</si>
  <si>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</si>
  <si>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</si>
  <si>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</si>
  <si>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</si>
  <si>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</si>
  <si>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</si>
  <si>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</si>
  <si>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</si>
  <si>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</si>
  <si>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</si>
  <si>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</si>
  <si>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</si>
  <si>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</si>
  <si>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</si>
  <si>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</si>
  <si>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</si>
  <si>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</si>
  <si>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Wang</t>
  </si>
  <si>
    <t>Deborah</t>
  </si>
  <si>
    <t>Lawrence Berkeley National Laboratory</t>
  </si>
  <si>
    <t>1 Cyclotron Road</t>
  </si>
  <si>
    <t>dlwang@lbl.gov</t>
  </si>
  <si>
    <t>Berkeley</t>
  </si>
  <si>
    <t>USA</t>
  </si>
  <si>
    <t>510-486-5209</t>
  </si>
  <si>
    <t>3893*</t>
  </si>
  <si>
    <t>11-2</t>
  </si>
  <si>
    <t>N/A</t>
  </si>
  <si>
    <t>Ship rad samples back to:</t>
  </si>
  <si>
    <t>Bill Rowley</t>
  </si>
  <si>
    <t>1 Cyclotron Road, MS 75R0123</t>
  </si>
  <si>
    <t>Berkeley, CA 94720</t>
  </si>
  <si>
    <t>tel: (510) 486-4043</t>
  </si>
  <si>
    <t>fax: (510) 486-6939</t>
  </si>
  <si>
    <t>GTSC 0173</t>
  </si>
  <si>
    <t>LBNL Container ID</t>
  </si>
  <si>
    <t>NpO2 ref</t>
  </si>
  <si>
    <t>GTSC 1132</t>
  </si>
  <si>
    <t>GTSC 1133</t>
  </si>
  <si>
    <t>GTSC 1134</t>
  </si>
  <si>
    <t>GTSC 1135</t>
  </si>
  <si>
    <t>POD08 Shipping Package</t>
  </si>
  <si>
    <t>Np on hematite, pH 6, 0.001 M NaClO4</t>
  </si>
  <si>
    <t>Np on hematite, pH 6, 1 M NaClO4</t>
  </si>
  <si>
    <t>Np on hematite, pH 6, 0.1 M NaClO4</t>
  </si>
  <si>
    <t>Np on hematite, pH 6, 0.01 M NaClO4</t>
  </si>
  <si>
    <t>04/29/2013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</si>
</sst>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445771</xdr:colOff>
      <xdr:row>1</xdr:row>
      <xdr:rowOff>123825</xdr:rowOff>
    </xdr:from>
    <xdr:to>
      <xdr:col>10</xdr:col>
      <xdr:colOff>398146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149373</xdr:colOff>
      <xdr:row>22</xdr:row>
      <xdr:rowOff>298973</xdr:rowOff>
    </xdr:from>
    <xdr:to>
      <xdr:col>10</xdr:col>
      <xdr:colOff>518953</xdr:colOff>
      <xdr:row>27</xdr:row>
      <xdr:rowOff>1778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157217</xdr:colOff>
      <xdr:row>27</xdr:row>
      <xdr:rowOff>31937</xdr:rowOff>
    </xdr:from>
    <xdr:to>
      <xdr:col>10</xdr:col>
      <xdr:colOff>526708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115444</xdr:colOff>
      <xdr:row>0</xdr:row>
      <xdr:rowOff>108340</xdr:rowOff>
    </xdr:from>
    <xdr:ext cx="4143470" cy="1782924"/>
    <xdr:sp macro="" textlink="">
      <xdr:nvSpPr>
        <xdr:cNvPr id="4" name="Rectangle 3"/>
        <xdr:cNvSpPr/>
      </xdr:nvSpPr>
      <xdr:spPr>
        <a:xfrm>
          <a:off x="6401944" y="108340"/>
          <a:ext cx="4152995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1393.649679166665" createdVersion="3" refreshedVersion="3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Np-237"/>
        <m/>
        <s v="I-125" u="1"/>
        <s v="U-235" u="1"/>
        <s v="Co-60" u="1"/>
        <s v="Ac-228" u="1"/>
        <s v="Sr-90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0.01"/>
    </cacheField>
    <cacheField name="Activity (Bq)" numFmtId="11">
      <sharedItems containsMixedTypes="1" containsNumber="1" minValue="13042.5" maxValue="26085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3.5250000000000001E-7" maxValue="7.0500000000000003E-6"/>
    </cacheField>
    <cacheField name="Comments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 0173"/>
    <x v="0"/>
    <n v="0.01"/>
    <n v="260850"/>
    <s v="Powder"/>
    <s v="Oxide"/>
    <n v="7"/>
    <s v="1a"/>
    <s v="POD08 Shipping Package"/>
    <n v="7.0500000000000003E-6"/>
    <s v="NpO2 ref"/>
  </r>
  <r>
    <s v="GTSC 1132"/>
    <x v="0"/>
    <n v="5.0000000000000001E-4"/>
    <n v="13042.5"/>
    <s v="Slurry/Paste"/>
    <s v="Elemental"/>
    <n v="7"/>
    <s v="1g"/>
    <s v="POD08 Shipping Package"/>
    <n v="3.5250000000000001E-7"/>
    <s v="Np on hematite, pH 6, 1 M NaClO4"/>
  </r>
  <r>
    <s v="GTSC 1133"/>
    <x v="0"/>
    <n v="5.0000000000000001E-4"/>
    <n v="13042.5"/>
    <s v="Slurry/Paste"/>
    <s v="Elemental"/>
    <n v="7"/>
    <s v="1g"/>
    <s v="POD08 Shipping Package"/>
    <n v="3.5250000000000001E-7"/>
    <s v="Np on hematite, pH 6, 0.1 M NaClO4"/>
  </r>
  <r>
    <s v="GTSC 1134"/>
    <x v="0"/>
    <n v="5.0000000000000001E-4"/>
    <n v="13042.5"/>
    <s v="Slurry/Paste"/>
    <s v="Elemental"/>
    <n v="7"/>
    <s v="1g"/>
    <s v="POD08 Shipping Package"/>
    <n v="3.5250000000000001E-7"/>
    <s v="Np on hematite, pH 6, 0.01 M NaClO4"/>
  </r>
  <r>
    <s v="GTSC 1135"/>
    <x v="0"/>
    <n v="5.0000000000000001E-4"/>
    <n v="13042.5"/>
    <s v="Slurry/Paste"/>
    <s v="Elemental"/>
    <n v="7"/>
    <s v="1g"/>
    <s v="POD08 Shipping Package"/>
    <n v="3.5250000000000001E-7"/>
    <s v="Np on hematite, pH 6, 0.001 M NaClO4"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8"/>
        <item m="1" x="15"/>
        <item m="1" x="16"/>
        <item m="1" x="2"/>
        <item m="1" x="13"/>
        <item x="0"/>
        <item m="1" x="18"/>
        <item m="1" x="21"/>
        <item m="1" x="7"/>
        <item m="1" x="9"/>
        <item m="1" x="10"/>
        <item m="1" x="6"/>
        <item m="1" x="11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1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zoomScale="75" zoomScaleNormal="75" zoomScalePageLayoutView="85" workbookViewId="0">
      <selection activeCell="B15" sqref="B15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D5" s="9" t="s">
        <v>894</v>
      </c>
      <c r="K5" s="11"/>
    </row>
    <row r="6" spans="1:11">
      <c r="A6" s="18" t="s">
        <v>11</v>
      </c>
      <c r="B6" s="11"/>
      <c r="D6" s="9" t="s">
        <v>895</v>
      </c>
      <c r="K6" s="11"/>
    </row>
    <row r="7" spans="1:11">
      <c r="A7" s="18" t="s">
        <v>878</v>
      </c>
      <c r="B7" s="11" t="s">
        <v>887</v>
      </c>
      <c r="D7" s="9" t="s">
        <v>885</v>
      </c>
      <c r="K7" s="11"/>
    </row>
    <row r="8" spans="1:11">
      <c r="A8" s="18" t="s">
        <v>13</v>
      </c>
      <c r="B8" s="11" t="s">
        <v>888</v>
      </c>
      <c r="D8" s="9" t="s">
        <v>896</v>
      </c>
      <c r="K8" s="11"/>
    </row>
    <row r="9" spans="1:11">
      <c r="A9" s="18" t="s">
        <v>14</v>
      </c>
      <c r="B9" s="11" t="s">
        <v>25</v>
      </c>
      <c r="D9" s="9" t="s">
        <v>897</v>
      </c>
      <c r="K9" s="11"/>
    </row>
    <row r="10" spans="1:11">
      <c r="A10" s="18" t="s">
        <v>15</v>
      </c>
      <c r="B10" s="11">
        <v>94720</v>
      </c>
      <c r="D10" s="9" t="s">
        <v>898</v>
      </c>
      <c r="K10" s="11"/>
    </row>
    <row r="11" spans="1:11">
      <c r="A11" s="18" t="s">
        <v>809</v>
      </c>
      <c r="B11" s="11" t="s">
        <v>889</v>
      </c>
      <c r="D11" s="9" t="s">
        <v>899</v>
      </c>
      <c r="K11" s="11"/>
    </row>
    <row r="12" spans="1:11">
      <c r="A12" s="18" t="s">
        <v>26</v>
      </c>
      <c r="B12" s="23" t="s">
        <v>890</v>
      </c>
      <c r="K12" s="23"/>
    </row>
    <row r="13" spans="1:11">
      <c r="A13" s="18" t="s">
        <v>839</v>
      </c>
      <c r="B13" s="12" t="s">
        <v>891</v>
      </c>
      <c r="K13" s="12"/>
    </row>
    <row r="14" spans="1:11">
      <c r="A14" s="18" t="s">
        <v>16</v>
      </c>
      <c r="B14" s="45" t="s">
        <v>912</v>
      </c>
      <c r="K14" s="30"/>
    </row>
    <row r="15" spans="1:11">
      <c r="A15" s="18" t="s">
        <v>41</v>
      </c>
      <c r="B15" s="46" t="s">
        <v>892</v>
      </c>
      <c r="C15" s="9" t="s">
        <v>854</v>
      </c>
      <c r="K15" s="12"/>
    </row>
    <row r="16" spans="1:11">
      <c r="A16" s="18" t="s">
        <v>40</v>
      </c>
      <c r="B16" s="14">
        <v>41395</v>
      </c>
      <c r="C16" s="9" t="s">
        <v>854</v>
      </c>
      <c r="K16" s="14"/>
    </row>
    <row r="17" spans="1:34">
      <c r="A17" s="18" t="s">
        <v>811</v>
      </c>
      <c r="B17" s="46">
        <v>41396</v>
      </c>
      <c r="C17" s="9" t="s">
        <v>853</v>
      </c>
      <c r="K17" s="13"/>
    </row>
    <row r="18" spans="1:34">
      <c r="A18" s="18" t="s">
        <v>42</v>
      </c>
      <c r="B18" s="11" t="s">
        <v>893</v>
      </c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5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M23" s="9" t="s">
        <v>901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900</v>
      </c>
      <c r="B24" s="9" t="s">
        <v>452</v>
      </c>
      <c r="C24" s="19">
        <v>0.01</v>
      </c>
      <c r="D24" s="32">
        <f>IF('Notice Data (Enter Data Here)'!$C24="","",'Notice Data (Enter Data Here)'!$C24*VLOOKUP('Notice Data (Enter Data Here)'!$B24,Doedata,4)*37000000000)</f>
        <v>260850</v>
      </c>
      <c r="E24" s="10" t="s">
        <v>817</v>
      </c>
      <c r="F24" s="10" t="s">
        <v>31</v>
      </c>
      <c r="G24" s="10">
        <v>7</v>
      </c>
      <c r="H24" s="10" t="s">
        <v>826</v>
      </c>
      <c r="I24" s="10" t="s">
        <v>907</v>
      </c>
      <c r="J24" s="27">
        <f>IF('Notice Data (Enter Data Here)'!$D24="","",'Notice Data (Enter Data Here)'!$D24/37000000000)</f>
        <v>7.0500000000000003E-6</v>
      </c>
      <c r="K24" s="9" t="s">
        <v>902</v>
      </c>
      <c r="M24" s="9">
        <v>10752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903</v>
      </c>
      <c r="B25" s="9" t="s">
        <v>452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13042.5</v>
      </c>
      <c r="E25" s="10" t="s">
        <v>820</v>
      </c>
      <c r="F25" s="10" t="s">
        <v>822</v>
      </c>
      <c r="G25" s="10">
        <v>7</v>
      </c>
      <c r="H25" s="10" t="s">
        <v>850</v>
      </c>
      <c r="I25" s="10" t="s">
        <v>907</v>
      </c>
      <c r="J25" s="27">
        <f>IF('Notice Data (Enter Data Here)'!$D25="","",'Notice Data (Enter Data Here)'!$D25/37000000000)</f>
        <v>3.5250000000000001E-7</v>
      </c>
      <c r="K25" s="9" t="s">
        <v>909</v>
      </c>
      <c r="M25" s="9">
        <v>10756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904</v>
      </c>
      <c r="B26" s="9" t="s">
        <v>452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13042.5</v>
      </c>
      <c r="E26" s="10" t="s">
        <v>820</v>
      </c>
      <c r="F26" s="10" t="s">
        <v>822</v>
      </c>
      <c r="G26" s="10">
        <v>7</v>
      </c>
      <c r="H26" s="10" t="s">
        <v>850</v>
      </c>
      <c r="I26" s="10" t="s">
        <v>907</v>
      </c>
      <c r="J26" s="27">
        <f>IF('Notice Data (Enter Data Here)'!$D26="","",'Notice Data (Enter Data Here)'!$D26/37000000000)</f>
        <v>3.5250000000000001E-7</v>
      </c>
      <c r="K26" s="9" t="s">
        <v>910</v>
      </c>
      <c r="M26" s="9">
        <v>10756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905</v>
      </c>
      <c r="B27" s="9" t="s">
        <v>452</v>
      </c>
      <c r="C27" s="19">
        <v>5.0000000000000001E-4</v>
      </c>
      <c r="D27" s="32">
        <f>IF('Notice Data (Enter Data Here)'!$C27="","",'Notice Data (Enter Data Here)'!$C27*VLOOKUP('Notice Data (Enter Data Here)'!$B27,Doedata,4)*37000000000)</f>
        <v>13042.5</v>
      </c>
      <c r="E27" s="10" t="s">
        <v>820</v>
      </c>
      <c r="F27" s="10" t="s">
        <v>822</v>
      </c>
      <c r="G27" s="10">
        <v>7</v>
      </c>
      <c r="H27" s="10" t="s">
        <v>850</v>
      </c>
      <c r="I27" s="10" t="s">
        <v>907</v>
      </c>
      <c r="J27" s="27">
        <f>IF('Notice Data (Enter Data Here)'!$D27="","",'Notice Data (Enter Data Here)'!$D27/37000000000)</f>
        <v>3.5250000000000001E-7</v>
      </c>
      <c r="K27" s="9" t="s">
        <v>911</v>
      </c>
      <c r="M27" s="9">
        <v>10756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906</v>
      </c>
      <c r="B28" s="9" t="s">
        <v>452</v>
      </c>
      <c r="C28" s="19">
        <v>5.0000000000000001E-4</v>
      </c>
      <c r="D28" s="32">
        <f>IF('Notice Data (Enter Data Here)'!$C28="","",'Notice Data (Enter Data Here)'!$C28*VLOOKUP('Notice Data (Enter Data Here)'!$B28,Doedata,4)*37000000000)</f>
        <v>13042.5</v>
      </c>
      <c r="E28" s="10" t="s">
        <v>820</v>
      </c>
      <c r="F28" s="10" t="s">
        <v>822</v>
      </c>
      <c r="G28" s="10">
        <v>7</v>
      </c>
      <c r="H28" s="10" t="s">
        <v>850</v>
      </c>
      <c r="I28" s="10" t="s">
        <v>907</v>
      </c>
      <c r="J28" s="27">
        <f>IF('Notice Data (Enter Data Here)'!$D28="","",'Notice Data (Enter Data Here)'!$D28/37000000000)</f>
        <v>3.5250000000000001E-7</v>
      </c>
      <c r="K28" s="9" t="s">
        <v>908</v>
      </c>
      <c r="M28" s="9">
        <v>10756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IF('Notice Data (Enter Data Here)'!$C29="","",'Notice Data (Enter Data Here)'!$C29*VLOOKUP('Notice Data (Enter Data Here)'!$B29,Doedata,4)*37000000000)</f>
        <v/>
      </c>
      <c r="I29" s="10"/>
      <c r="J29" s="27" t="str">
        <f>IF('Notice Data (Enter Data Here)'!$D29="","",'Notice Data (Enter Data Here)'!$D29/37000000000)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IF('Notice Data (Enter Data Here)'!$C30="","",'Notice Data (Enter Data Here)'!$C30*VLOOKUP('Notice Data (Enter Data Here)'!$B30,Doedata,4)*37000000000)</f>
        <v/>
      </c>
      <c r="I30" s="10"/>
      <c r="J30" s="27" t="str">
        <f>IF('Notice Data (Enter Data Here)'!$D30="","",'Notice Data (Enter Data Here)'!$D30/37000000000)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13" sqref="C13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1.2000000000000002E-2</v>
      </c>
      <c r="C5" s="20">
        <v>313020</v>
      </c>
      <c r="D5" s="20">
        <v>8.460000000000002E-6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1.2000000000000002E-2</v>
      </c>
      <c r="C7" s="20">
        <v>313020</v>
      </c>
      <c r="D7" s="20">
        <v>8.460000000000002E-6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2013-04-29T22:40:10Z</cp:lastPrinted>
  <dcterms:created xsi:type="dcterms:W3CDTF">2010-11-12T20:51:00Z</dcterms:created>
  <dcterms:modified xsi:type="dcterms:W3CDTF">2013-04-29T22:44:04Z</dcterms:modified>
</cp:coreProperties>
</file>