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codeName="ThisWorkbook" autoCompressPictures="0"/>
  <bookViews>
    <workbookView xWindow="10260" yWindow="0" windowWidth="25600" windowHeight="160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<sst xmlns="http://schemas.openxmlformats.org/spreadsheetml/2006/main" count="3272" uniqueCount="895">
  <si>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</si>
  <si>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</si>
  <si>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</si>
  <si>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</si>
  <si>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</si>
  <si>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</si>
  <si>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</si>
  <si>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</si>
  <si>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</si>
  <si>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</si>
  <si>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</si>
  <si>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</si>
  <si>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</si>
  <si>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</si>
  <si>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</si>
  <si>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</si>
  <si>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</si>
  <si>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</si>
  <si>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</si>
  <si>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</si>
  <si>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</si>
  <si>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</si>
  <si>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</si>
  <si>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</si>
  <si>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</si>
  <si>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</si>
  <si>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</si>
  <si>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</si>
  <si>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</si>
  <si>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</si>
  <si>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</si>
  <si>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</si>
  <si>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</si>
  <si>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</si>
  <si>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</si>
  <si>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</si>
  <si>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</si>
  <si>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</si>
  <si>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</si>
  <si>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</si>
  <si>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</si>
  <si>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</si>
  <si>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</si>
  <si>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</si>
  <si>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</si>
  <si>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</si>
  <si>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</si>
  <si>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</si>
  <si>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</si>
  <si>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</si>
  <si>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</si>
  <si>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</si>
  <si>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</si>
  <si>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</si>
  <si>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</si>
  <si>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</si>
  <si>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</si>
  <si>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</si>
  <si>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</si>
  <si>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</si>
  <si>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</si>
  <si>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</si>
  <si>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</si>
  <si>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</si>
  <si>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</si>
  <si>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</si>
  <si>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</si>
  <si>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</si>
  <si>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</si>
  <si>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</si>
  <si>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</si>
  <si>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</si>
  <si>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</si>
  <si>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</si>
  <si>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</si>
  <si>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</si>
  <si>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</si>
  <si>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</si>
  <si>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</si>
  <si>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</si>
  <si>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</si>
  <si>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</si>
  <si>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</si>
  <si>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</si>
  <si>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</si>
  <si>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</si>
  <si>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</si>
  <si>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</si>
  <si>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</si>
  <si>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</si>
  <si>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</si>
  <si>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</si>
  <si>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</si>
  <si>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</si>
  <si>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</si>
  <si>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</si>
  <si>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</si>
  <si>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</si>
  <si>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</si>
  <si>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</si>
  <si>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</si>
  <si>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</si>
  <si>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</si>
  <si>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</si>
  <si>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</si>
  <si>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</si>
  <si>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</si>
  <si>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</si>
  <si>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</si>
  <si>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</si>
  <si>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</si>
  <si>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</si>
  <si>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</si>
  <si>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</si>
  <si>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</si>
  <si>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</si>
  <si>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</si>
  <si>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</si>
  <si>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</si>
  <si>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</si>
  <si>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</si>
  <si>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</si>
  <si>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</si>
  <si>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</si>
  <si>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</si>
  <si>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</si>
  <si>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</si>
  <si>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</si>
  <si>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</si>
  <si>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</si>
  <si>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</si>
  <si>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</si>
  <si>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</si>
  <si>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</si>
  <si>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</si>
  <si>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</si>
  <si>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</si>
  <si>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</si>
  <si>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</si>
  <si>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</si>
  <si>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</si>
  <si>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</si>
  <si>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</si>
  <si>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</si>
  <si>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</si>
  <si>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</si>
  <si>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</si>
  <si>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</si>
  <si>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</si>
  <si>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</si>
  <si>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</si>
  <si>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</si>
  <si>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</si>
  <si>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</si>
  <si>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</si>
  <si>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</si>
  <si>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</si>
  <si>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</si>
  <si>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</si>
  <si>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</si>
  <si>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</si>
  <si>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</si>
  <si>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</si>
  <si>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</si>
  <si>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</si>
  <si>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</si>
  <si>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</si>
  <si>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</si>
  <si>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</si>
  <si>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</si>
  <si>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</si>
  <si>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</si>
  <si>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</si>
  <si>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</si>
  <si>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</si>
  <si>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</si>
  <si>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</si>
  <si>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</si>
  <si>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</si>
  <si>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</si>
  <si>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</si>
  <si>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</si>
  <si>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</si>
  <si>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</si>
  <si>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</si>
  <si>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</si>
  <si>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</si>
  <si>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</si>
  <si>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</si>
  <si>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</si>
  <si>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</si>
  <si>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</si>
  <si>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</si>
  <si>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</si>
  <si>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</si>
  <si>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</si>
  <si>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</si>
  <si>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</si>
  <si>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</si>
  <si>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</si>
  <si>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</si>
  <si>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</si>
  <si>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</si>
  <si>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</si>
  <si>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</si>
  <si>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</si>
  <si>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</si>
  <si>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</si>
  <si>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</si>
  <si>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</si>
  <si>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</si>
  <si>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</si>
  <si>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</si>
  <si>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</si>
  <si>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</si>
  <si>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</si>
  <si>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</si>
  <si>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</si>
  <si>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</si>
  <si>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</si>
  <si>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</si>
  <si>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</si>
  <si>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</si>
  <si>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</si>
  <si>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</si>
  <si>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</si>
  <si>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</si>
  <si>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</si>
  <si>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</si>
  <si>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</si>
  <si>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</si>
  <si>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</si>
  <si>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</si>
  <si>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</si>
  <si>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</si>
  <si>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</si>
  <si>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</si>
  <si>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</si>
  <si>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</si>
  <si>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</si>
  <si>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</si>
  <si>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</si>
  <si>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</si>
  <si>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</si>
  <si>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</si>
  <si>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</si>
  <si>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</si>
  <si>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</si>
  <si>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</si>
  <si>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</si>
  <si>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</si>
  <si>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</si>
  <si>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</si>
  <si>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</si>
  <si>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</si>
  <si>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</si>
  <si>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</si>
  <si>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</si>
  <si>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</si>
  <si>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</si>
  <si>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</si>
  <si>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</si>
  <si>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</si>
  <si>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</si>
  <si>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</si>
  <si>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</si>
  <si>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</si>
  <si>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</si>
  <si>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</si>
  <si>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</si>
  <si>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</si>
  <si>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</si>
  <si>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</si>
  <si>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</si>
  <si>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</si>
  <si>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</si>
  <si>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</si>
  <si>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</si>
  <si>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</si>
  <si>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</si>
  <si>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</si>
  <si>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</si>
  <si>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</si>
  <si>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</si>
  <si>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</si>
  <si>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</si>
  <si>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</si>
  <si>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</si>
  <si>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</si>
  <si>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</si>
  <si>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</si>
  <si>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</si>
  <si>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</si>
  <si>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</si>
  <si>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</si>
  <si>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</si>
  <si>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</si>
  <si>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</si>
  <si>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</si>
  <si>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</si>
  <si>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</si>
  <si>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</si>
  <si>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</si>
  <si>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</si>
  <si>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</si>
  <si>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</si>
  <si>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</si>
  <si>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</si>
  <si>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</si>
  <si>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</si>
  <si>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</si>
  <si>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</si>
  <si>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</si>
  <si>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</si>
  <si>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</si>
  <si>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</si>
  <si>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</si>
  <si>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</si>
  <si>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</si>
  <si>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</si>
  <si>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</si>
  <si>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</si>
  <si>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</si>
  <si>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</si>
  <si>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</si>
  <si>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</si>
  <si>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</si>
  <si>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</si>
  <si>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</si>
  <si>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</si>
  <si>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</si>
  <si>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</si>
  <si>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</si>
  <si>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</si>
  <si>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</si>
  <si>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</si>
  <si>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</si>
  <si>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</si>
  <si>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</si>
  <si>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</si>
  <si>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</si>
  <si>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</si>
  <si>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</si>
  <si>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</si>
  <si>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</si>
  <si>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</si>
  <si>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</si>
  <si>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</si>
  <si>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</si>
  <si>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</si>
  <si>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</si>
  <si>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</si>
  <si>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</si>
  <si>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</si>
  <si>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</si>
  <si>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</si>
  <si>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</si>
  <si>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</si>
  <si>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</si>
  <si>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</si>
  <si>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</si>
  <si>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</si>
  <si>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</si>
  <si>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</si>
  <si>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</si>
  <si>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</si>
  <si>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</si>
  <si>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</si>
  <si>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</si>
  <si>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</si>
  <si>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</si>
  <si>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</si>
  <si>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</si>
  <si>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</si>
  <si>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</si>
  <si>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</si>
  <si>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</si>
  <si>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</si>
  <si>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</si>
  <si>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</si>
  <si>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</si>
  <si>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</si>
  <si>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</si>
  <si>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</si>
  <si>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</si>
  <si>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</si>
  <si>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</si>
  <si>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</si>
  <si>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</si>
  <si>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</si>
  <si>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</si>
  <si>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</si>
  <si>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</si>
  <si>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</si>
  <si>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</si>
  <si>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</si>
  <si>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</si>
  <si>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</si>
  <si>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</si>
  <si>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</si>
  <si>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</si>
  <si>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</si>
  <si>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</si>
  <si>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</si>
  <si>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</si>
  <si>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</si>
  <si>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</si>
  <si>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</si>
  <si>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</si>
  <si>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</si>
  <si>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</si>
  <si>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</si>
  <si>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</si>
  <si>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</si>
  <si>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</si>
  <si>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</si>
  <si>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</si>
  <si>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</si>
  <si>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</si>
  <si>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</si>
  <si>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</si>
  <si>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</si>
  <si>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</si>
  <si>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</si>
  <si>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</si>
  <si>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</si>
  <si>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</si>
  <si>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</si>
  <si>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</si>
  <si>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</si>
  <si>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</si>
  <si>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</si>
  <si>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</si>
  <si>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</si>
  <si>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</si>
  <si>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</si>
  <si>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</si>
  <si>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</si>
  <si>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</si>
  <si>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</si>
  <si>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</si>
  <si>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</si>
  <si>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</si>
  <si>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</si>
  <si>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</si>
  <si>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</si>
  <si>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</si>
  <si>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</si>
  <si>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</si>
  <si>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</si>
  <si>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</si>
  <si>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</si>
  <si>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</si>
  <si>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</si>
  <si>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</si>
  <si>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</si>
  <si>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</si>
  <si>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</si>
  <si>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</si>
  <si>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</si>
  <si>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</si>
  <si>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</si>
  <si>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</si>
  <si>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</si>
  <si>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</si>
  <si>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</si>
  <si>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</si>
  <si>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</si>
  <si>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</si>
  <si>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</si>
  <si>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</si>
  <si>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</si>
  <si>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</si>
  <si>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</si>
  <si>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</si>
  <si>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</si>
  <si>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</si>
  <si>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</si>
  <si>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</si>
  <si>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</si>
  <si>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</si>
  <si>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</si>
  <si>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</si>
  <si>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</si>
  <si>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</si>
  <si>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</si>
  <si>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</si>
  <si>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</si>
  <si>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</si>
  <si>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</si>
  <si>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</si>
  <si>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</si>
  <si>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</si>
  <si>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</si>
  <si>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</si>
  <si>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</si>
  <si>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</si>
  <si>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</si>
  <si>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</si>
  <si>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</si>
  <si>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</si>
  <si>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</si>
  <si>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</si>
  <si>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</si>
  <si>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</si>
  <si>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</si>
  <si>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</si>
  <si>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</si>
  <si>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</si>
  <si>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</si>
  <si>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</si>
  <si>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</si>
  <si>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</si>
  <si>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</si>
  <si>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</si>
  <si>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</si>
  <si>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</si>
  <si>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</si>
  <si>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</si>
  <si>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</si>
  <si>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</si>
  <si>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</si>
  <si>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</si>
  <si>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</si>
  <si>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</si>
  <si>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</si>
  <si>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</si>
  <si>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</si>
  <si>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</si>
  <si>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</si>
  <si>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</si>
  <si>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</si>
  <si>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</si>
  <si>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</si>
  <si>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</si>
  <si>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</si>
  <si>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</si>
  <si>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</si>
  <si>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</si>
  <si>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</si>
  <si>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</si>
  <si>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</si>
  <si>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</si>
  <si>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</si>
  <si>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</si>
  <si>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</si>
  <si>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</si>
  <si>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</si>
  <si>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</si>
  <si>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</si>
  <si>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</si>
  <si>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</si>
  <si>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</si>
  <si>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</si>
  <si>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</si>
  <si>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</si>
  <si>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</si>
  <si>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</si>
  <si>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</si>
  <si>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</si>
  <si>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</si>
  <si>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</si>
  <si>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</si>
  <si>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</si>
  <si>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</si>
  <si>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</si>
  <si>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</si>
  <si>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</si>
  <si>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</si>
  <si>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</si>
  <si>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</si>
  <si>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</si>
  <si>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</si>
  <si>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</si>
  <si>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</si>
  <si>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</si>
  <si>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</si>
  <si>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</si>
  <si>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</si>
  <si>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</si>
  <si>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</si>
  <si>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</si>
  <si>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</si>
  <si>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</si>
  <si>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</si>
  <si>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</si>
  <si>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</si>
  <si>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</si>
  <si>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</si>
  <si>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</si>
  <si>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</si>
  <si>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</si>
  <si>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</si>
  <si>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</si>
  <si>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</si>
  <si>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</si>
  <si>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</si>
  <si>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</si>
  <si>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</si>
  <si>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</si>
  <si>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</si>
  <si>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</si>
  <si>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</si>
  <si>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</si>
  <si>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</si>
  <si>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</si>
  <si>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</si>
  <si>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</si>
  <si>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</si>
  <si>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</si>
  <si>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</si>
  <si>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</si>
  <si>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</si>
  <si>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</si>
  <si>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</si>
  <si>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</si>
  <si>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</si>
  <si>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</si>
  <si>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</si>
  <si>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</si>
  <si>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</si>
  <si>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</si>
  <si>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</si>
  <si>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</si>
  <si>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</si>
  <si>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</si>
  <si>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</si>
  <si>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</si>
  <si>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</si>
  <si>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</si>
  <si>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</si>
  <si>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</si>
  <si>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</si>
  <si>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</si>
  <si>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</si>
  <si>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</si>
  <si>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</si>
  <si>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</si>
  <si>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</si>
  <si>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</si>
  <si>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</si>
  <si>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</si>
  <si>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</si>
  <si>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</si>
  <si>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</si>
  <si>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</si>
  <si>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</si>
  <si>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</si>
  <si>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</si>
  <si>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</si>
  <si>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</si>
  <si>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</si>
  <si>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</si>
  <si>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</si>
  <si>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</si>
  <si>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</si>
  <si>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</si>
  <si>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</si>
  <si>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</si>
  <si>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</si>
  <si>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</si>
  <si>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</si>
  <si>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</si>
  <si>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</si>
  <si>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</si>
  <si>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</si>
  <si>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</si>
  <si>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</si>
  <si>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</si>
  <si>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</si>
  <si>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</si>
  <si>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</si>
  <si>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</si>
  <si>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</si>
  <si>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</si>
  <si>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</si>
  <si>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</si>
  <si>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</si>
  <si>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</si>
  <si>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</si>
  <si>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</si>
  <si>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</si>
  <si>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</si>
  <si>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</si>
  <si>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</si>
  <si>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</si>
  <si>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</si>
  <si>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</si>
  <si>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</si>
  <si>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</si>
  <si>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</si>
  <si>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</si>
  <si>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</si>
  <si>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</si>
  <si>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</si>
  <si>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</si>
  <si>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</si>
  <si>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</si>
  <si>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</si>
  <si>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</si>
  <si>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</si>
  <si>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</si>
  <si>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</si>
  <si>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</si>
  <si>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</si>
  <si>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</si>
  <si>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</si>
  <si>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</si>
  <si>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</si>
  <si>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</si>
  <si>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</si>
  <si>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</si>
  <si>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</si>
  <si>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</si>
  <si>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</si>
  <si>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</si>
  <si>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</si>
  <si>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</si>
  <si>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</si>
  <si>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</si>
  <si>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</si>
  <si>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</si>
  <si>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</si>
  <si>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</si>
  <si>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</si>
  <si>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</si>
  <si>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</si>
  <si>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</si>
  <si>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</si>
  <si>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</si>
  <si>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</si>
  <si>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</si>
  <si>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</si>
  <si>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</si>
  <si>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</si>
  <si>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</si>
  <si>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</si>
  <si>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</si>
  <si>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</si>
  <si>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</si>
  <si>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</si>
  <si>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</si>
  <si>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</si>
  <si>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</si>
  <si>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</si>
  <si>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</si>
  <si>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</si>
  <si>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</si>
  <si>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</si>
  <si>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</si>
  <si>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</si>
  <si>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</si>
  <si>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</si>
  <si>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</si>
  <si>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</si>
  <si>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</si>
  <si>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</si>
  <si>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</si>
  <si>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</si>
  <si>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</si>
  <si>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</si>
  <si>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</si>
  <si>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</si>
  <si>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</si>
  <si>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</si>
  <si>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</si>
  <si>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</si>
  <si>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</si>
  <si>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</si>
  <si>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</si>
  <si>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</si>
  <si>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</si>
  <si>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</si>
  <si>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</si>
  <si>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</si>
  <si>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</si>
  <si>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</si>
  <si>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</si>
  <si>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</si>
  <si>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</si>
  <si>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</si>
  <si>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</si>
  <si>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</si>
  <si>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</si>
  <si>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</si>
  <si>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</si>
  <si>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</si>
  <si>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</si>
  <si>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</si>
  <si>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</si>
  <si>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</si>
  <si>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</si>
  <si>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</si>
  <si>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</si>
  <si>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</si>
  <si>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</si>
  <si>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</si>
  <si>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</si>
  <si>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</si>
  <si>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</si>
  <si>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</si>
  <si>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</si>
  <si>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</si>
  <si>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</si>
  <si>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</si>
  <si>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</si>
  <si>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</si>
  <si>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</si>
  <si>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</si>
  <si>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</si>
  <si>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</si>
  <si>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</si>
  <si>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</si>
  <si>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</si>
  <si>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</si>
  <si>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</si>
  <si>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</si>
  <si>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</si>
  <si>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</si>
  <si>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</si>
  <si>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</si>
  <si>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</si>
  <si>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</si>
  <si>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</si>
  <si>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</si>
  <si>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</si>
  <si>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</si>
  <si>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</si>
  <si>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</si>
  <si>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</si>
  <si>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</si>
  <si>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</si>
  <si>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</si>
  <si>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</si>
  <si>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</si>
  <si>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</si>
  <si>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</si>
  <si>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</si>
  <si>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</si>
  <si>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</si>
  <si>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</si>
  <si>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</si>
  <si>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</si>
  <si>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</si>
  <si>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</si>
  <si>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</si>
  <si>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</si>
  <si>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</si>
  <si>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</si>
  <si>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</si>
  <si>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</si>
  <si>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</si>
  <si>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</si>
  <si>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</si>
  <si>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</si>
  <si>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</si>
  <si>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</si>
  <si>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</si>
  <si>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</si>
  <si>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</si>
  <si>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</si>
  <si>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</si>
  <si>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</si>
  <si>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</si>
  <si>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</si>
  <si>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</si>
  <si>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</si>
  <si>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</si>
  <si>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</si>
  <si>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</si>
  <si>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</si>
  <si>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</si>
  <si>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</si>
  <si>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</si>
  <si>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</si>
  <si>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</si>
  <si>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</si>
  <si>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</si>
  <si>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</si>
  <si>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</si>
  <si>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Conradson</t>
  </si>
  <si>
    <t>Steven</t>
  </si>
  <si>
    <t>Los Alamos National Laboratory</t>
  </si>
  <si>
    <t>MST-8  MS G755</t>
  </si>
  <si>
    <t>conradson@lanl.gov</t>
  </si>
  <si>
    <t>Los Alamos</t>
  </si>
  <si>
    <t>NM</t>
  </si>
  <si>
    <t>USA</t>
  </si>
  <si>
    <t>505 667-9584</t>
  </si>
  <si>
    <t>3480-3666</t>
  </si>
  <si>
    <t>in progress</t>
  </si>
  <si>
    <t>CD1</t>
  </si>
  <si>
    <t>01/02/2013</t>
  </si>
  <si>
    <t>eleven two</t>
  </si>
  <si>
    <t>ANSTO-1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</si>
</sst>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topLeftCell="D1" zoomScale="125" zoomScaleNormal="125" zoomScalePageLayoutView="125" workbookViewId="0">
      <pane ySplit="23" topLeftCell="A25" activePane="bottomLeft" state="frozenSplit"/>
      <selection activeCell="C5" sqref="C5"/>
      <selection pane="bottomLeft" activeCell="G30" sqref="G30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883</v>
      </c>
      <c r="C5" s="9" t="s">
        <v>875</v>
      </c>
    </row>
    <row r="6" spans="1:3">
      <c r="A6" s="17" t="s">
        <v>11</v>
      </c>
      <c r="B6" s="11"/>
    </row>
    <row r="7" spans="1:3">
      <c r="A7" s="17" t="s">
        <v>879</v>
      </c>
      <c r="B7" s="11" t="s">
        <v>884</v>
      </c>
    </row>
    <row r="8" spans="1:3">
      <c r="A8" s="17" t="s">
        <v>13</v>
      </c>
      <c r="B8" s="11" t="s">
        <v>885</v>
      </c>
    </row>
    <row r="9" spans="1:3">
      <c r="A9" s="17" t="s">
        <v>14</v>
      </c>
      <c r="B9" s="11" t="s">
        <v>886</v>
      </c>
    </row>
    <row r="10" spans="1:3">
      <c r="A10" s="17" t="s">
        <v>15</v>
      </c>
      <c r="B10" s="11">
        <v>87545</v>
      </c>
    </row>
    <row r="11" spans="1:3">
      <c r="A11" s="17" t="s">
        <v>809</v>
      </c>
      <c r="B11" s="11" t="s">
        <v>887</v>
      </c>
    </row>
    <row r="12" spans="1:3">
      <c r="A12" s="17" t="s">
        <v>26</v>
      </c>
      <c r="B12" s="22" t="s">
        <v>888</v>
      </c>
    </row>
    <row r="13" spans="1:3">
      <c r="A13" s="17" t="s">
        <v>839</v>
      </c>
      <c r="B13" s="12" t="s">
        <v>889</v>
      </c>
    </row>
    <row r="14" spans="1:3">
      <c r="A14" s="17" t="s">
        <v>16</v>
      </c>
      <c r="B14" s="29" t="s">
        <v>892</v>
      </c>
    </row>
    <row r="15" spans="1:3">
      <c r="A15" s="17" t="s">
        <v>41</v>
      </c>
      <c r="B15" s="12" t="s">
        <v>893</v>
      </c>
      <c r="C15" s="9" t="s">
        <v>854</v>
      </c>
    </row>
    <row r="16" spans="1:3">
      <c r="A16" s="17" t="s">
        <v>40</v>
      </c>
      <c r="B16" s="13">
        <v>41306</v>
      </c>
      <c r="C16" s="9" t="s">
        <v>854</v>
      </c>
    </row>
    <row r="17" spans="1:34">
      <c r="A17" s="17" t="s">
        <v>811</v>
      </c>
      <c r="B17" s="40">
        <v>41311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9">
        <v>5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C24" s="18"/>
      <c r="D24" s="31" t="str">
        <f>IF(Table5[[#This Row],[Mass (g)]]="","",Table5[[#This Row],[Mass (g)]]*VLOOKUP(Table5[[#This Row],[Nuclide]],Doedata,4)*37000000000)</f>
        <v/>
      </c>
      <c r="I24" s="10"/>
      <c r="J24" s="26" t="str">
        <f>IF(Table5[[#This Row],[Activity (Bq)]]="","",Table5[[#This Row],[Activity (Bq)]]/37000000000)</f>
        <v/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C25" s="18"/>
      <c r="D25" s="31" t="str">
        <f>IF(Table5[[#This Row],[Mass (g)]]="","",Table5[[#This Row],[Mass (g)]]*VLOOKUP(Table5[[#This Row],[Nuclide]],Doedata,4)*37000000000)</f>
        <v/>
      </c>
      <c r="I25" s="10"/>
      <c r="J25" s="26" t="str">
        <f>IF(Table5[[#This Row],[Activity (Bq)]]="","",Table5[[#This Row],[Activity (Bq)]]/37000000000)</f>
        <v/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894</v>
      </c>
      <c r="B26" s="9" t="s">
        <v>452</v>
      </c>
      <c r="C26" s="18">
        <v>1.9E-2</v>
      </c>
      <c r="D26" s="31">
        <f>IF(Table5[[#This Row],[Mass (g)]]="","",Table5[[#This Row],[Mass (g)]]*VLOOKUP(Table5[[#This Row],[Nuclide]],Doedata,4)*37000000000)</f>
        <v>495615</v>
      </c>
      <c r="E26" s="10" t="s">
        <v>30</v>
      </c>
      <c r="F26" s="10" t="s">
        <v>31</v>
      </c>
      <c r="G26" s="10">
        <v>1</v>
      </c>
      <c r="H26" s="10" t="s">
        <v>32</v>
      </c>
      <c r="I26" s="10" t="s">
        <v>891</v>
      </c>
      <c r="J26" s="26">
        <f>IF(Table5[[#This Row],[Activity (Bq)]]="","",Table5[[#This Row],[Activity (Bq)]]/37000000000)</f>
        <v>1.3395E-5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B27" s="9" t="s">
        <v>533</v>
      </c>
      <c r="C27" s="18">
        <v>3.5999999999999999E-7</v>
      </c>
      <c r="D27" s="31">
        <f>IF(Table5[[#This Row],[Mass (g)]]="","",Table5[[#This Row],[Mass (g)]]*VLOOKUP(Table5[[#This Row],[Nuclide]],Doedata,4)*37000000000)</f>
        <v>227772</v>
      </c>
      <c r="E27" s="10" t="s">
        <v>30</v>
      </c>
      <c r="F27" s="10" t="s">
        <v>31</v>
      </c>
      <c r="G27" s="10">
        <v>1</v>
      </c>
      <c r="H27" s="10" t="s">
        <v>32</v>
      </c>
      <c r="I27" s="10" t="s">
        <v>891</v>
      </c>
      <c r="J27" s="26">
        <f>IF(Table5[[#This Row],[Activity (Bq)]]="","",Table5[[#This Row],[Activity (Bq)]]/37000000000)</f>
        <v>6.156E-6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B28" s="9" t="s">
        <v>534</v>
      </c>
      <c r="C28" s="18">
        <v>2.82E-3</v>
      </c>
      <c r="D28" s="31">
        <f>IF(Table5[[#This Row],[Mass (g)]]="","",Table5[[#This Row],[Mass (g)]]*VLOOKUP(Table5[[#This Row],[Nuclide]],Doedata,4)*37000000000)</f>
        <v>6489948</v>
      </c>
      <c r="E28" s="10" t="s">
        <v>30</v>
      </c>
      <c r="F28" s="10" t="s">
        <v>31</v>
      </c>
      <c r="G28" s="10">
        <v>1</v>
      </c>
      <c r="H28" s="10" t="s">
        <v>32</v>
      </c>
      <c r="I28" s="10" t="s">
        <v>891</v>
      </c>
      <c r="J28" s="26">
        <f>IF(Table5[[#This Row],[Activity (Bq)]]="","",Table5[[#This Row],[Activity (Bq)]]/37000000000)</f>
        <v>1.7540399999999999E-4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B29" s="9" t="s">
        <v>535</v>
      </c>
      <c r="C29" s="18">
        <v>1.8000000000000001E-4</v>
      </c>
      <c r="D29" s="31">
        <f>IF(Table5[[#This Row],[Mass (g)]]="","",Table5[[#This Row],[Mass (g)]]*VLOOKUP(Table5[[#This Row],[Nuclide]],Doedata,4)*37000000000)</f>
        <v>1518480.0000000002</v>
      </c>
      <c r="E29" s="10" t="s">
        <v>30</v>
      </c>
      <c r="F29" s="10" t="s">
        <v>31</v>
      </c>
      <c r="G29" s="10">
        <v>1</v>
      </c>
      <c r="H29" s="10" t="s">
        <v>32</v>
      </c>
      <c r="I29" s="10" t="s">
        <v>891</v>
      </c>
      <c r="J29" s="26">
        <f>IF(Table5[[#This Row],[Activity (Bq)]]="","",Table5[[#This Row],[Activity (Bq)]]/37000000000)</f>
        <v>4.1040000000000007E-5</v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B30" s="9" t="s">
        <v>536</v>
      </c>
      <c r="C30" s="18">
        <v>6.9999999999999994E-5</v>
      </c>
      <c r="D30" s="31">
        <f>IF(Table5[[#This Row],[Mass (g)]]="","",Table5[[#This Row],[Mass (g)]]*VLOOKUP(Table5[[#This Row],[Nuclide]],Doedata,4)*37000000000)</f>
        <v>266769999.99999997</v>
      </c>
      <c r="E30" s="10" t="s">
        <v>30</v>
      </c>
      <c r="F30" s="10" t="s">
        <v>31</v>
      </c>
      <c r="G30" s="10">
        <v>1</v>
      </c>
      <c r="H30" s="10" t="s">
        <v>32</v>
      </c>
      <c r="I30" s="10" t="s">
        <v>891</v>
      </c>
      <c r="J30" s="26">
        <f>IF(Table5[[#This Row],[Activity (Bq)]]="","",Table5[[#This Row],[Activity (Bq)]]/37000000000)</f>
        <v>7.2099999999999994E-3</v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B31" s="9" t="s">
        <v>537</v>
      </c>
      <c r="C31" s="18">
        <v>7.5000000000000002E-7</v>
      </c>
      <c r="D31" s="31">
        <f>IF(Table5[[#This Row],[Mass (g)]]="","",Table5[[#This Row],[Mass (g)]]*VLOOKUP(Table5[[#This Row],[Nuclide]],Doedata,4)*37000000000)</f>
        <v>109.05750000000002</v>
      </c>
      <c r="E31" s="10" t="s">
        <v>30</v>
      </c>
      <c r="F31" s="10" t="s">
        <v>31</v>
      </c>
      <c r="G31" s="10">
        <v>1</v>
      </c>
      <c r="H31" s="10" t="s">
        <v>32</v>
      </c>
      <c r="I31" s="10" t="s">
        <v>891</v>
      </c>
      <c r="J31" s="26">
        <f>IF(Table5[[#This Row],[Activity (Bq)]]="","",Table5[[#This Row],[Activity (Bq)]]/37000000000)</f>
        <v>2.9475000000000004E-9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B32" s="9" t="s">
        <v>77</v>
      </c>
      <c r="C32" s="18">
        <v>3.0000000000000001E-5</v>
      </c>
      <c r="D32" s="31">
        <f>IF(Table5[[#This Row],[Mass (g)]]="","",Table5[[#This Row],[Mass (g)]]*VLOOKUP(Table5[[#This Row],[Nuclide]],Doedata,4)*37000000000)</f>
        <v>3807300.0000000005</v>
      </c>
      <c r="I32" s="10"/>
      <c r="J32" s="26">
        <f>IF(Table5[[#This Row],[Activity (Bq)]]="","",Table5[[#This Row],[Activity (Bq)]]/37000000000)</f>
        <v>1.0290000000000001E-4</v>
      </c>
      <c r="AD32" s="30" t="s">
        <v>64</v>
      </c>
      <c r="AE32" s="17"/>
      <c r="AF32" s="17"/>
      <c r="AG32" s="17" t="s">
        <v>857</v>
      </c>
      <c r="AH32" s="17"/>
    </row>
    <row r="33" spans="3:34">
      <c r="C33" s="18"/>
      <c r="D33" s="31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30" t="s">
        <v>65</v>
      </c>
      <c r="AE33" s="17"/>
      <c r="AF33" s="17"/>
      <c r="AG33" s="17" t="s">
        <v>858</v>
      </c>
      <c r="AH33" s="17"/>
    </row>
    <row r="34" spans="3:34">
      <c r="C34" s="18"/>
      <c r="D34" s="31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30" t="s">
        <v>66</v>
      </c>
      <c r="AE34" s="17"/>
      <c r="AF34" s="17"/>
      <c r="AG34" s="17" t="s">
        <v>859</v>
      </c>
      <c r="AH34" s="17"/>
    </row>
    <row r="35" spans="3:34">
      <c r="C35" s="18"/>
      <c r="D35" s="31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30" t="s">
        <v>67</v>
      </c>
      <c r="AE35" s="17"/>
      <c r="AF35" s="17"/>
      <c r="AG35" s="17" t="s">
        <v>860</v>
      </c>
      <c r="AH35" s="17"/>
    </row>
    <row r="36" spans="3:34">
      <c r="C36" s="18"/>
      <c r="D36" s="31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30" t="s">
        <v>68</v>
      </c>
      <c r="AE36" s="17"/>
      <c r="AF36" s="17"/>
      <c r="AG36" s="17" t="s">
        <v>861</v>
      </c>
      <c r="AH36" s="17"/>
    </row>
    <row r="37" spans="3:34">
      <c r="C37" s="18"/>
      <c r="D37" s="31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30" t="s">
        <v>69</v>
      </c>
      <c r="AE37" s="17"/>
      <c r="AF37" s="17"/>
      <c r="AG37" s="17" t="s">
        <v>862</v>
      </c>
      <c r="AH37" s="17"/>
    </row>
    <row r="38" spans="3:34">
      <c r="C38" s="18"/>
      <c r="D38" s="31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30" t="s">
        <v>70</v>
      </c>
      <c r="AE38" s="17"/>
      <c r="AF38" s="17"/>
      <c r="AG38" s="17" t="s">
        <v>863</v>
      </c>
      <c r="AH38" s="17"/>
    </row>
    <row r="39" spans="3:34">
      <c r="C39" s="18"/>
      <c r="D39" s="31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30" t="s">
        <v>71</v>
      </c>
      <c r="AE39" s="17"/>
      <c r="AF39" s="17"/>
      <c r="AG39" s="17" t="s">
        <v>829</v>
      </c>
      <c r="AH39" s="17"/>
    </row>
    <row r="40" spans="3:34">
      <c r="C40" s="18"/>
      <c r="D40" s="31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30" t="s">
        <v>72</v>
      </c>
      <c r="AE40" s="17"/>
      <c r="AF40" s="17"/>
      <c r="AG40" s="17" t="s">
        <v>830</v>
      </c>
      <c r="AH40" s="17"/>
    </row>
    <row r="41" spans="3:34">
      <c r="C41" s="18"/>
      <c r="D41" s="31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30" t="s">
        <v>51</v>
      </c>
      <c r="AE41" s="17"/>
      <c r="AF41" s="17"/>
      <c r="AG41" s="17" t="s">
        <v>831</v>
      </c>
      <c r="AH41" s="17"/>
    </row>
    <row r="42" spans="3:34">
      <c r="C42" s="18"/>
      <c r="D42" s="31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30" t="s">
        <v>73</v>
      </c>
      <c r="AE42" s="17"/>
      <c r="AF42" s="17"/>
      <c r="AG42" s="17" t="s">
        <v>832</v>
      </c>
      <c r="AH42" s="17"/>
    </row>
    <row r="43" spans="3:34">
      <c r="C43" s="18"/>
      <c r="D43" s="31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30" t="s">
        <v>74</v>
      </c>
      <c r="AE43" s="17"/>
      <c r="AF43" s="17"/>
      <c r="AG43" s="17" t="s">
        <v>833</v>
      </c>
      <c r="AH43" s="17"/>
    </row>
    <row r="44" spans="3:34">
      <c r="C44" s="18"/>
      <c r="D44" s="31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30" t="s">
        <v>75</v>
      </c>
      <c r="AE44" s="17"/>
      <c r="AF44" s="17"/>
      <c r="AG44" s="17" t="s">
        <v>834</v>
      </c>
      <c r="AH44" s="17"/>
    </row>
    <row r="45" spans="3:34">
      <c r="C45" s="18"/>
      <c r="D45" s="31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30" t="s">
        <v>76</v>
      </c>
      <c r="AE45" s="17"/>
      <c r="AF45" s="17"/>
      <c r="AG45" s="17" t="s">
        <v>835</v>
      </c>
      <c r="AH45" s="17"/>
    </row>
    <row r="46" spans="3:34">
      <c r="C46" s="18"/>
      <c r="D46" s="31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30" t="s">
        <v>77</v>
      </c>
      <c r="AE46" s="17"/>
      <c r="AF46" s="17"/>
      <c r="AG46" s="17" t="s">
        <v>864</v>
      </c>
      <c r="AH46" s="17"/>
    </row>
    <row r="47" spans="3:34">
      <c r="C47" s="18"/>
      <c r="D47" s="31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30" t="s">
        <v>78</v>
      </c>
      <c r="AE47" s="17"/>
      <c r="AF47" s="17"/>
      <c r="AG47" s="17" t="s">
        <v>865</v>
      </c>
      <c r="AH47" s="17"/>
    </row>
    <row r="48" spans="3:34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842</v>
      </c>
      <c r="B5" s="19"/>
      <c r="C5" s="19">
        <v>0</v>
      </c>
      <c r="D5" s="19">
        <v>0</v>
      </c>
    </row>
    <row r="6" spans="1:4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Steven Conradson</cp:lastModifiedBy>
  <cp:lastPrinted>2010-11-18T22:52:38Z</cp:lastPrinted>
  <dcterms:created xsi:type="dcterms:W3CDTF">2010-11-12T20:51:00Z</dcterms:created>
  <dcterms:modified xsi:type="dcterms:W3CDTF">2013-02-04T21:27:28Z</dcterms:modified>
</cp:coreProperties>
</file>