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240" yWindow="30" windowWidth="1923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/>
  <c r="D26"/>
  <c r="J26" s="1"/>
  <c r="D27"/>
  <c r="J27"/>
  <c r="D28"/>
  <c r="J28" s="1"/>
  <c r="D29"/>
  <c r="J29"/>
  <c r="D30"/>
  <c r="J30" s="1"/>
  <c r="D31"/>
  <c r="J31"/>
  <c r="D32"/>
  <c r="J32" s="1"/>
  <c r="D33"/>
  <c r="J33"/>
  <c r="D34"/>
  <c r="J34" s="1"/>
  <c r="D35"/>
  <c r="J35"/>
  <c r="D36"/>
  <c r="J36" s="1"/>
  <c r="D37"/>
  <c r="J37"/>
  <c r="D38"/>
  <c r="J38" s="1"/>
  <c r="D39"/>
  <c r="J39"/>
  <c r="D40"/>
  <c r="J40" s="1"/>
  <c r="D41"/>
  <c r="J41"/>
  <c r="D42"/>
  <c r="J42" s="1"/>
  <c r="D43"/>
  <c r="J43"/>
  <c r="D44"/>
  <c r="J44" s="1"/>
  <c r="D45"/>
  <c r="J45"/>
  <c r="D46"/>
  <c r="J46" s="1"/>
  <c r="D47"/>
  <c r="J47"/>
  <c r="D48"/>
  <c r="J48" s="1"/>
  <c r="D49"/>
  <c r="J49"/>
  <c r="D50"/>
  <c r="J50" s="1"/>
  <c r="D51"/>
  <c r="J51"/>
  <c r="D52"/>
  <c r="J52" s="1"/>
  <c r="D53"/>
  <c r="J53"/>
  <c r="D54"/>
  <c r="J54" s="1"/>
  <c r="D55"/>
  <c r="J55"/>
  <c r="D56"/>
  <c r="J56" s="1"/>
  <c r="D57"/>
  <c r="J57"/>
  <c r="D58"/>
  <c r="J58" s="1"/>
  <c r="D59"/>
  <c r="J59"/>
  <c r="D60"/>
  <c r="J60" s="1"/>
  <c r="D61"/>
  <c r="J61"/>
  <c r="D62"/>
  <c r="J62" s="1"/>
  <c r="D63"/>
  <c r="J63"/>
  <c r="D64"/>
  <c r="J64" s="1"/>
  <c r="D65"/>
  <c r="J65"/>
  <c r="D66"/>
  <c r="J66" s="1"/>
  <c r="D67"/>
  <c r="J67"/>
  <c r="D68"/>
  <c r="J68" s="1"/>
  <c r="D69"/>
  <c r="J69"/>
  <c r="D70"/>
  <c r="J70" s="1"/>
  <c r="D71"/>
  <c r="J71"/>
  <c r="D72"/>
  <c r="J72" s="1"/>
  <c r="D73"/>
  <c r="J73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/>
  <c r="D33"/>
  <c r="J33" s="1"/>
  <c r="D34"/>
  <c r="J34"/>
  <c r="D35"/>
  <c r="J35" s="1"/>
  <c r="D36"/>
  <c r="J36"/>
  <c r="D37"/>
  <c r="J37" s="1"/>
  <c r="D38"/>
  <c r="J38"/>
  <c r="D39"/>
  <c r="J39" s="1"/>
  <c r="D40"/>
  <c r="J40"/>
  <c r="D41"/>
  <c r="J41" s="1"/>
  <c r="D42"/>
  <c r="J42"/>
  <c r="D43"/>
  <c r="J43" s="1"/>
  <c r="D44"/>
  <c r="J44"/>
  <c r="D45"/>
  <c r="J45" s="1"/>
  <c r="D46"/>
  <c r="J46"/>
  <c r="D47"/>
  <c r="J47" s="1"/>
  <c r="D48"/>
  <c r="J48"/>
  <c r="D49"/>
  <c r="J49" s="1"/>
  <c r="D50"/>
  <c r="J50"/>
  <c r="D51"/>
  <c r="J51" s="1"/>
  <c r="D52"/>
  <c r="J52"/>
  <c r="D53"/>
  <c r="J53" s="1"/>
  <c r="D54"/>
  <c r="J54"/>
  <c r="D55"/>
  <c r="J55" s="1"/>
  <c r="D56"/>
  <c r="J56"/>
  <c r="D57"/>
  <c r="J57" s="1"/>
  <c r="D58"/>
  <c r="J58"/>
  <c r="D59"/>
  <c r="J59" s="1"/>
  <c r="D60"/>
  <c r="J60"/>
  <c r="D61"/>
  <c r="J61" s="1"/>
  <c r="D62"/>
  <c r="J62"/>
  <c r="D63"/>
  <c r="J63" s="1"/>
  <c r="D64"/>
  <c r="J64"/>
  <c r="D65"/>
  <c r="J65" s="1"/>
  <c r="D66"/>
  <c r="J66"/>
  <c r="D67"/>
  <c r="J67" s="1"/>
  <c r="D68"/>
  <c r="J68"/>
  <c r="D69"/>
  <c r="J69" s="1"/>
  <c r="D70"/>
  <c r="J70"/>
  <c r="D71"/>
  <c r="J71" s="1"/>
  <c r="D72"/>
  <c r="J72"/>
  <c r="D73"/>
  <c r="J73" s="1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<sst xmlns="http://schemas.openxmlformats.org/spreadsheetml/2006/main" count="3285" uniqueCount="898">
  <si>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</si>
  <si>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</si>
  <si>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</si>
  <si>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</si>
  <si>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</si>
  <si>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</si>
  <si>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</si>
  <si>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</si>
  <si>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</si>
  <si>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</si>
  <si>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</si>
  <si>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</si>
  <si>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</si>
  <si>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</si>
  <si>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</si>
  <si>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</si>
  <si>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</si>
  <si>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</si>
  <si>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</si>
  <si>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</si>
  <si>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</si>
  <si>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</si>
  <si>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</si>
  <si>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</si>
  <si>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</si>
  <si>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</si>
  <si>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</si>
  <si>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</si>
  <si>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</si>
  <si>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</si>
  <si>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</si>
  <si>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</si>
  <si>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</si>
  <si>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</si>
  <si>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</si>
  <si>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</si>
  <si>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</si>
  <si>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</si>
  <si>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</si>
  <si>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</si>
  <si>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</si>
  <si>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</si>
  <si>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</si>
  <si>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</si>
  <si>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</si>
  <si>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</si>
  <si>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</si>
  <si>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</si>
  <si>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</si>
  <si>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</si>
  <si>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</si>
  <si>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</si>
  <si>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</si>
  <si>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</si>
  <si>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</si>
  <si>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</si>
  <si>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</si>
  <si>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</si>
  <si>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</si>
  <si>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</si>
  <si>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</si>
  <si>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</si>
  <si>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</si>
  <si>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</si>
  <si>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</si>
  <si>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</si>
  <si>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</si>
  <si>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</si>
  <si>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</si>
  <si>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</si>
  <si>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</si>
  <si>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</si>
  <si>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</si>
  <si>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</si>
  <si>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</si>
  <si>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</si>
  <si>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</si>
  <si>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</si>
  <si>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</si>
  <si>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</si>
  <si>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</si>
  <si>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</si>
  <si>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</si>
  <si>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</si>
  <si>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</si>
  <si>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</si>
  <si>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</si>
  <si>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</si>
  <si>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</si>
  <si>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</si>
  <si>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</si>
  <si>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</si>
  <si>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</si>
  <si>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</si>
  <si>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</si>
  <si>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</si>
  <si>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</si>
  <si>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</si>
  <si>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</si>
  <si>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</si>
  <si>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</si>
  <si>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</si>
  <si>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</si>
  <si>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</si>
  <si>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</si>
  <si>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</si>
  <si>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</si>
  <si>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</si>
  <si>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</si>
  <si>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</si>
  <si>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</si>
  <si>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</si>
  <si>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</si>
  <si>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</si>
  <si>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</si>
  <si>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</si>
  <si>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</si>
  <si>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</si>
  <si>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</si>
  <si>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</si>
  <si>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</si>
  <si>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</si>
  <si>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</si>
  <si>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</si>
  <si>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</si>
  <si>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</si>
  <si>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</si>
  <si>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</si>
  <si>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</si>
  <si>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</si>
  <si>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</si>
  <si>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</si>
  <si>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</si>
  <si>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</si>
  <si>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</si>
  <si>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</si>
  <si>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</si>
  <si>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</si>
  <si>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</si>
  <si>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</si>
  <si>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</si>
  <si>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</si>
  <si>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</si>
  <si>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</si>
  <si>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</si>
  <si>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</si>
  <si>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</si>
  <si>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</si>
  <si>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</si>
  <si>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</si>
  <si>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</si>
  <si>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</si>
  <si>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</si>
  <si>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</si>
  <si>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</si>
  <si>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</si>
  <si>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</si>
  <si>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</si>
  <si>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</si>
  <si>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</si>
  <si>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</si>
  <si>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</si>
  <si>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</si>
  <si>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</si>
  <si>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</si>
  <si>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</si>
  <si>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</si>
  <si>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</si>
  <si>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</si>
  <si>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</si>
  <si>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</si>
  <si>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</si>
  <si>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</si>
  <si>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</si>
  <si>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</si>
  <si>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</si>
  <si>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</si>
  <si>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</si>
  <si>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</si>
  <si>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</si>
  <si>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</si>
  <si>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</si>
  <si>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</si>
  <si>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</si>
  <si>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</si>
  <si>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</si>
  <si>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</si>
  <si>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</si>
  <si>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</si>
  <si>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</si>
  <si>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</si>
  <si>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</si>
  <si>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</si>
  <si>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</si>
  <si>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</si>
  <si>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</si>
  <si>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</si>
  <si>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</si>
  <si>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</si>
  <si>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</si>
  <si>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</si>
  <si>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</si>
  <si>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</si>
  <si>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</si>
  <si>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</si>
  <si>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</si>
  <si>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</si>
  <si>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</si>
  <si>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</si>
  <si>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</si>
  <si>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</si>
  <si>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</si>
  <si>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</si>
  <si>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</si>
  <si>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</si>
  <si>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</si>
  <si>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</si>
  <si>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</si>
  <si>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</si>
  <si>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</si>
  <si>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</si>
  <si>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</si>
  <si>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</si>
  <si>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</si>
  <si>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</si>
  <si>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</si>
  <si>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</si>
  <si>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</si>
  <si>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</si>
  <si>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</si>
  <si>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</si>
  <si>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</si>
  <si>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</si>
  <si>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</si>
  <si>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</si>
  <si>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</si>
  <si>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</si>
  <si>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</si>
  <si>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</si>
  <si>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</si>
  <si>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</si>
  <si>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</si>
  <si>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</si>
  <si>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</si>
  <si>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</si>
  <si>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</si>
  <si>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</si>
  <si>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</si>
  <si>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</si>
  <si>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</si>
  <si>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</si>
  <si>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</si>
  <si>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</si>
  <si>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</si>
  <si>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</si>
  <si>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</si>
  <si>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</si>
  <si>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</si>
  <si>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</si>
  <si>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</si>
  <si>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</si>
  <si>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</si>
  <si>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</si>
  <si>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</si>
  <si>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</si>
  <si>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</si>
  <si>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</si>
  <si>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</si>
  <si>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</si>
  <si>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</si>
  <si>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</si>
  <si>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</si>
  <si>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</si>
  <si>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</si>
  <si>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</si>
  <si>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</si>
  <si>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</si>
  <si>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</si>
  <si>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</si>
  <si>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</si>
  <si>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</si>
  <si>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</si>
  <si>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</si>
  <si>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</si>
  <si>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</si>
  <si>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</si>
  <si>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</si>
  <si>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</si>
  <si>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</si>
  <si>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</si>
  <si>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</si>
  <si>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</si>
  <si>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</si>
  <si>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</si>
  <si>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</si>
  <si>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</si>
  <si>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</si>
  <si>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</si>
  <si>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</si>
  <si>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</si>
  <si>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</si>
  <si>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</si>
  <si>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</si>
  <si>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</si>
  <si>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</si>
  <si>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</si>
  <si>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</si>
  <si>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</si>
  <si>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</si>
  <si>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</si>
  <si>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</si>
  <si>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</si>
  <si>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</si>
  <si>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</si>
  <si>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</si>
  <si>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</si>
  <si>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</si>
  <si>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</si>
  <si>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</si>
  <si>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</si>
  <si>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</si>
  <si>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</si>
  <si>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</si>
  <si>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</si>
  <si>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</si>
  <si>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</si>
  <si>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</si>
  <si>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</si>
  <si>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</si>
  <si>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</si>
  <si>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</si>
  <si>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</si>
  <si>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</si>
  <si>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</si>
  <si>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</si>
  <si>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</si>
  <si>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</si>
  <si>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</si>
  <si>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</si>
  <si>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</si>
  <si>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</si>
  <si>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</si>
  <si>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</si>
  <si>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</si>
  <si>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</si>
  <si>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</si>
  <si>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</si>
  <si>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</si>
  <si>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</si>
  <si>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</si>
  <si>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</si>
  <si>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</si>
  <si>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</si>
  <si>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</si>
  <si>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</si>
  <si>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</si>
  <si>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</si>
  <si>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</si>
  <si>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</si>
  <si>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</si>
  <si>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</si>
  <si>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</si>
  <si>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</si>
  <si>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</si>
  <si>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</si>
  <si>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</si>
  <si>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</si>
  <si>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</si>
  <si>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</si>
  <si>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</si>
  <si>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</si>
  <si>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</si>
  <si>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</si>
  <si>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</si>
  <si>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</si>
  <si>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</si>
  <si>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</si>
  <si>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</si>
  <si>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</si>
  <si>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</si>
  <si>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</si>
  <si>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</si>
  <si>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</si>
  <si>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</si>
  <si>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</si>
  <si>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</si>
  <si>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</si>
  <si>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</si>
  <si>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</si>
  <si>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</si>
  <si>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</si>
  <si>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</si>
  <si>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</si>
  <si>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</si>
  <si>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</si>
  <si>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</si>
  <si>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</si>
  <si>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</si>
  <si>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</si>
  <si>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</si>
  <si>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</si>
  <si>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</si>
  <si>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</si>
  <si>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</si>
  <si>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</si>
  <si>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</si>
  <si>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</si>
  <si>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</si>
  <si>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</si>
  <si>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</si>
  <si>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</si>
  <si>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</si>
  <si>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</si>
  <si>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</si>
  <si>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</si>
  <si>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</si>
  <si>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</si>
  <si>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</si>
  <si>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</si>
  <si>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</si>
  <si>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</si>
  <si>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</si>
  <si>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</si>
  <si>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</si>
  <si>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</si>
  <si>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</si>
  <si>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</si>
  <si>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</si>
  <si>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</si>
  <si>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</si>
  <si>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</si>
  <si>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</si>
  <si>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</si>
  <si>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</si>
  <si>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</si>
  <si>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</si>
  <si>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</si>
  <si>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</si>
  <si>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</si>
  <si>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</si>
  <si>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</si>
  <si>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</si>
  <si>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</si>
  <si>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</si>
  <si>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</si>
  <si>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</si>
  <si>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</si>
  <si>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</si>
  <si>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</si>
  <si>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</si>
  <si>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</si>
  <si>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</si>
  <si>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</si>
  <si>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</si>
  <si>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</si>
  <si>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</si>
  <si>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</si>
  <si>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</si>
  <si>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</si>
  <si>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</si>
  <si>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</si>
  <si>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</si>
  <si>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</si>
  <si>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</si>
  <si>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</si>
  <si>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</si>
  <si>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</si>
  <si>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</si>
  <si>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</si>
  <si>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</si>
  <si>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</si>
  <si>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</si>
  <si>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</si>
  <si>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</si>
  <si>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</si>
  <si>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</si>
  <si>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</si>
  <si>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</si>
  <si>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</si>
  <si>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</si>
  <si>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</si>
  <si>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</si>
  <si>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</si>
  <si>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</si>
  <si>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</si>
  <si>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</si>
  <si>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</si>
  <si>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</si>
  <si>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</si>
  <si>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</si>
  <si>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</si>
  <si>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</si>
  <si>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</si>
  <si>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</si>
  <si>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</si>
  <si>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</si>
  <si>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</si>
  <si>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</si>
  <si>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</si>
  <si>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</si>
  <si>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</si>
  <si>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</si>
  <si>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</si>
  <si>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</si>
  <si>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</si>
  <si>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</si>
  <si>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</si>
  <si>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</si>
  <si>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</si>
  <si>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</si>
  <si>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</si>
  <si>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</si>
  <si>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</si>
  <si>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</si>
  <si>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</si>
  <si>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</si>
  <si>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</si>
  <si>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</si>
  <si>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</si>
  <si>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</si>
  <si>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</si>
  <si>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</si>
  <si>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</si>
  <si>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</si>
  <si>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</si>
  <si>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</si>
  <si>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</si>
  <si>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</si>
  <si>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</si>
  <si>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</si>
  <si>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</si>
  <si>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</si>
  <si>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</si>
  <si>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</si>
  <si>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</si>
  <si>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</si>
  <si>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</si>
  <si>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</si>
  <si>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</si>
  <si>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</si>
  <si>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</si>
  <si>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</si>
  <si>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</si>
  <si>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</si>
  <si>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</si>
  <si>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</si>
  <si>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</si>
  <si>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</si>
  <si>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</si>
  <si>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</si>
  <si>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</si>
  <si>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</si>
  <si>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</si>
  <si>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</si>
  <si>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</si>
  <si>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</si>
  <si>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</si>
  <si>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</si>
  <si>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</si>
  <si>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</si>
  <si>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</si>
  <si>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</si>
  <si>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</si>
  <si>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</si>
  <si>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</si>
  <si>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</si>
  <si>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</si>
  <si>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</si>
  <si>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</si>
  <si>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</si>
  <si>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</si>
  <si>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</si>
  <si>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</si>
  <si>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</si>
  <si>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</si>
  <si>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</si>
  <si>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</si>
  <si>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</si>
  <si>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</si>
  <si>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</si>
  <si>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</si>
  <si>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</si>
  <si>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</si>
  <si>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</si>
  <si>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</si>
  <si>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</si>
  <si>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</si>
  <si>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</si>
  <si>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</si>
  <si>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</si>
  <si>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</si>
  <si>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</si>
  <si>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</si>
  <si>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</si>
  <si>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</si>
  <si>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</si>
  <si>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</si>
  <si>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</si>
  <si>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</si>
  <si>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</si>
  <si>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</si>
  <si>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</si>
  <si>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</si>
  <si>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</si>
  <si>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</si>
  <si>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</si>
  <si>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</si>
  <si>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</si>
  <si>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</si>
  <si>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</si>
  <si>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</si>
  <si>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</si>
  <si>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</si>
  <si>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</si>
  <si>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</si>
  <si>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</si>
  <si>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</si>
  <si>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</si>
  <si>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</si>
  <si>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</si>
  <si>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</si>
  <si>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</si>
  <si>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</si>
  <si>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</si>
  <si>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</si>
  <si>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</si>
  <si>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</si>
  <si>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</si>
  <si>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</si>
  <si>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</si>
  <si>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</si>
  <si>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</si>
  <si>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</si>
  <si>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</si>
  <si>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</si>
  <si>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</si>
  <si>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</si>
  <si>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</si>
  <si>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</si>
  <si>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</si>
  <si>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</si>
  <si>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</si>
  <si>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</si>
  <si>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</si>
  <si>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</si>
  <si>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</si>
  <si>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</si>
  <si>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</si>
  <si>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</si>
  <si>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</si>
  <si>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</si>
  <si>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</si>
  <si>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</si>
  <si>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</si>
  <si>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</si>
  <si>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</si>
  <si>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</si>
  <si>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</si>
  <si>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</si>
  <si>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</si>
  <si>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</si>
  <si>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</si>
  <si>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</si>
  <si>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</si>
  <si>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</si>
  <si>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</si>
  <si>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</si>
  <si>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</si>
  <si>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</si>
  <si>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</si>
  <si>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</si>
  <si>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</si>
  <si>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</si>
  <si>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</si>
  <si>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</si>
  <si>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</si>
  <si>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</si>
  <si>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</si>
  <si>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</si>
  <si>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</si>
  <si>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</si>
  <si>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</si>
  <si>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</si>
  <si>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</si>
  <si>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</si>
  <si>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</si>
  <si>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</si>
  <si>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</si>
  <si>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</si>
  <si>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</si>
  <si>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</si>
  <si>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</si>
  <si>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</si>
  <si>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</si>
  <si>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</si>
  <si>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</si>
  <si>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</si>
  <si>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</si>
  <si>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</si>
  <si>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</si>
  <si>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</si>
  <si>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</si>
  <si>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</si>
  <si>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</si>
  <si>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</si>
  <si>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</si>
  <si>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</si>
  <si>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</si>
  <si>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</si>
  <si>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</si>
  <si>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</si>
  <si>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</si>
  <si>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</si>
  <si>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</si>
  <si>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</si>
  <si>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</si>
  <si>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</si>
  <si>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</si>
  <si>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</si>
  <si>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</si>
  <si>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</si>
  <si>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</si>
  <si>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</si>
  <si>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</si>
  <si>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</si>
  <si>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</si>
  <si>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</si>
  <si>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</si>
  <si>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</si>
  <si>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</si>
  <si>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</si>
  <si>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</si>
  <si>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</si>
  <si>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</si>
  <si>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</si>
  <si>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</si>
  <si>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</si>
  <si>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</si>
  <si>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</si>
  <si>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</si>
  <si>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</si>
  <si>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</si>
  <si>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</si>
  <si>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</si>
  <si>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</si>
  <si>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</si>
  <si>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</si>
  <si>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</si>
  <si>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</si>
  <si>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</si>
  <si>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</si>
  <si>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</si>
  <si>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</si>
  <si>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</si>
  <si>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</si>
  <si>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</si>
  <si>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</si>
  <si>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</si>
  <si>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</si>
  <si>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</si>
  <si>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</si>
  <si>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</si>
  <si>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</si>
  <si>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</si>
  <si>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</si>
  <si>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</si>
  <si>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</si>
  <si>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</si>
  <si>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</si>
  <si>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</si>
  <si>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</si>
  <si>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</si>
  <si>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</si>
  <si>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</si>
  <si>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</si>
  <si>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</si>
  <si>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</si>
  <si>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</si>
  <si>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</si>
  <si>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</si>
  <si>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</si>
  <si>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</si>
  <si>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</si>
  <si>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</si>
  <si>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</si>
  <si>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</si>
  <si>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</si>
  <si>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</si>
  <si>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</si>
  <si>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</si>
  <si>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</si>
  <si>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</si>
  <si>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</si>
  <si>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</si>
  <si>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</si>
  <si>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</si>
  <si>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</si>
  <si>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</si>
  <si>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</si>
  <si>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</si>
  <si>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</si>
  <si>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</si>
  <si>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</si>
  <si>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</si>
  <si>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</si>
  <si>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</si>
  <si>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</si>
  <si>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</si>
  <si>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</si>
  <si>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</si>
  <si>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</si>
  <si>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</si>
  <si>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</si>
  <si>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</si>
  <si>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</si>
  <si>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</si>
  <si>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</si>
  <si>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</si>
  <si>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</si>
  <si>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</si>
  <si>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</si>
  <si>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</si>
  <si>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</si>
  <si>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</si>
  <si>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</si>
  <si>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</si>
  <si>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</si>
  <si>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</si>
  <si>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</si>
  <si>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</si>
  <si>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</si>
  <si>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</si>
  <si>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</si>
  <si>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</si>
  <si>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</si>
  <si>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</si>
  <si>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</si>
  <si>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</si>
  <si>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</si>
  <si>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</si>
  <si>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</si>
  <si>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</si>
  <si>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</si>
  <si>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</si>
  <si>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</si>
  <si>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</si>
  <si>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</si>
  <si>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</si>
  <si>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</si>
  <si>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</si>
  <si>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</si>
  <si>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</si>
  <si>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</si>
  <si>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</si>
  <si>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</si>
  <si>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</si>
  <si>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</si>
  <si>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</si>
  <si>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</si>
  <si>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</si>
  <si>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</si>
  <si>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</si>
  <si>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</si>
  <si>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</si>
  <si>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</si>
  <si>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</si>
  <si>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</si>
  <si>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</si>
  <si>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</si>
  <si>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</si>
  <si>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</si>
  <si>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</si>
  <si>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</si>
  <si>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</si>
  <si>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</si>
  <si>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</si>
  <si>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</si>
  <si>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</si>
  <si>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</si>
  <si>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</si>
  <si>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</si>
  <si>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</si>
  <si>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</si>
  <si>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Janot</t>
  </si>
  <si>
    <t>Noemie</t>
  </si>
  <si>
    <t>njanot@slac.stanford.edu</t>
  </si>
  <si>
    <t>USA</t>
  </si>
  <si>
    <t>650-926-2990</t>
  </si>
  <si>
    <t>1/17/2013</t>
  </si>
  <si>
    <t>11-2</t>
  </si>
  <si>
    <t>N/A</t>
  </si>
  <si>
    <t>1A top</t>
  </si>
  <si>
    <t>1A bottom</t>
  </si>
  <si>
    <t>1D top</t>
  </si>
  <si>
    <t>1D bottom</t>
  </si>
  <si>
    <t>1I top</t>
  </si>
  <si>
    <t>2EFHIJ bottom</t>
  </si>
  <si>
    <t>1I bottom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</si>
</sst>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445771</xdr:colOff>
      <xdr:row>1</xdr:row>
      <xdr:rowOff>123825</xdr:rowOff>
    </xdr:from>
    <xdr:to>
      <xdr:col>10</xdr:col>
      <xdr:colOff>398146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149373</xdr:colOff>
      <xdr:row>22</xdr:row>
      <xdr:rowOff>298973</xdr:rowOff>
    </xdr:from>
    <xdr:to>
      <xdr:col>10</xdr:col>
      <xdr:colOff>518953</xdr:colOff>
      <xdr:row>27</xdr:row>
      <xdr:rowOff>1778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157217</xdr:colOff>
      <xdr:row>27</xdr:row>
      <xdr:rowOff>31937</xdr:rowOff>
    </xdr:from>
    <xdr:to>
      <xdr:col>10</xdr:col>
      <xdr:colOff>526708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115444</xdr:colOff>
      <xdr:row>0</xdr:row>
      <xdr:rowOff>108340</xdr:rowOff>
    </xdr:from>
    <xdr:ext cx="4152995" cy="1782924"/>
    <xdr:sp macro="" textlink="">
      <xdr:nvSpPr>
        <xdr:cNvPr id="4" name="Rectangle 3"/>
        <xdr:cNvSpPr/>
      </xdr:nvSpPr>
      <xdr:spPr>
        <a:xfrm>
          <a:off x="6401944" y="108340"/>
          <a:ext cx="4152995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13" dataDxfId="12">
  <autoFilter ref="A23:K208"/>
  <tableColumns count="11">
    <tableColumn id="1" name="Sample Number" dataDxfId="24"/>
    <tableColumn id="2" name="Nuclide" dataDxfId="23"/>
    <tableColumn id="4" name="Mass (g)" dataDxfId="22"/>
    <tableColumn id="9" name="Activity (Bq)" dataDxfId="21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20"/>
    <tableColumn id="6" name="Chemical State" dataDxfId="19"/>
    <tableColumn id="7" name="Notice Type" dataDxfId="18"/>
    <tableColumn id="8" name="Cont Cat No" dataDxfId="17"/>
    <tableColumn id="3" name="Shipping Package Number" dataDxfId="16"/>
    <tableColumn id="10" name="Activity (Ci)" dataDxfId="15">
      <calculatedColumnFormula>IF('Notice Data (Enter Data Here)'!$D24="","",'Notice Data (Enter Data Here)'!$D24/37000000000)</calculatedColumnFormula>
    </tableColumn>
    <tableColumn id="11" name="Comments" dataDxfId="1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9" dataDxfId="8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F14" sqref="F14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21</v>
      </c>
      <c r="K4" s="11"/>
    </row>
    <row r="5" spans="1:11">
      <c r="A5" s="18" t="s">
        <v>10</v>
      </c>
      <c r="B5" s="11" t="s">
        <v>22</v>
      </c>
      <c r="C5" s="9" t="s">
        <v>881</v>
      </c>
      <c r="K5" s="11"/>
    </row>
    <row r="6" spans="1:11">
      <c r="A6" s="18" t="s">
        <v>11</v>
      </c>
      <c r="B6" s="11"/>
      <c r="K6" s="11"/>
    </row>
    <row r="7" spans="1:11">
      <c r="A7" s="18" t="s">
        <v>878</v>
      </c>
      <c r="B7" s="11" t="s">
        <v>885</v>
      </c>
      <c r="K7" s="11"/>
    </row>
    <row r="8" spans="1:11">
      <c r="A8" s="18" t="s">
        <v>13</v>
      </c>
      <c r="B8" s="11" t="s">
        <v>24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94025</v>
      </c>
      <c r="K10" s="11"/>
    </row>
    <row r="11" spans="1:11">
      <c r="A11" s="18" t="s">
        <v>809</v>
      </c>
      <c r="B11" s="11" t="s">
        <v>886</v>
      </c>
      <c r="K11" s="11"/>
    </row>
    <row r="12" spans="1:11">
      <c r="A12" s="18" t="s">
        <v>26</v>
      </c>
      <c r="B12" s="23" t="s">
        <v>887</v>
      </c>
      <c r="K12" s="23"/>
    </row>
    <row r="13" spans="1:11">
      <c r="A13" s="18" t="s">
        <v>839</v>
      </c>
      <c r="B13" s="45"/>
      <c r="K13" s="12"/>
    </row>
    <row r="14" spans="1:11">
      <c r="A14" s="18" t="s">
        <v>16</v>
      </c>
      <c r="B14" s="46" t="s">
        <v>888</v>
      </c>
      <c r="K14" s="30"/>
    </row>
    <row r="15" spans="1:11">
      <c r="A15" s="18" t="s">
        <v>41</v>
      </c>
      <c r="B15" s="46" t="s">
        <v>889</v>
      </c>
      <c r="C15" s="9" t="s">
        <v>854</v>
      </c>
      <c r="K15" s="12"/>
    </row>
    <row r="16" spans="1:11">
      <c r="A16" s="18" t="s">
        <v>40</v>
      </c>
      <c r="B16" s="14">
        <v>41292</v>
      </c>
      <c r="C16" s="9" t="s">
        <v>854</v>
      </c>
      <c r="K16" s="14"/>
    </row>
    <row r="17" spans="1:34">
      <c r="A17" s="18" t="s">
        <v>811</v>
      </c>
      <c r="B17" s="12">
        <v>41296</v>
      </c>
      <c r="C17" s="9" t="s">
        <v>853</v>
      </c>
      <c r="K17" s="13"/>
    </row>
    <row r="18" spans="1:34">
      <c r="A18" s="18" t="s">
        <v>42</v>
      </c>
      <c r="B18" s="11"/>
      <c r="C18" s="9" t="s">
        <v>853</v>
      </c>
      <c r="K18" s="11"/>
    </row>
    <row r="19" spans="1:34">
      <c r="A19" s="18" t="s">
        <v>807</v>
      </c>
      <c r="B19" s="11" t="s">
        <v>890</v>
      </c>
      <c r="C19" s="9" t="s">
        <v>43</v>
      </c>
      <c r="K19" s="11"/>
    </row>
    <row r="20" spans="1:34">
      <c r="A20" s="18" t="s">
        <v>808</v>
      </c>
      <c r="B20" s="40">
        <v>1</v>
      </c>
      <c r="C20" s="9" t="s">
        <v>43</v>
      </c>
      <c r="K20" s="40"/>
    </row>
    <row r="21" spans="1:34">
      <c r="A21" s="15" t="s">
        <v>44</v>
      </c>
      <c r="D21" s="19"/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891</v>
      </c>
      <c r="B24" s="9" t="s">
        <v>35</v>
      </c>
      <c r="C24" s="19">
        <v>7.4000000000000003E-6</v>
      </c>
      <c r="D24" s="32">
        <f>IF('Notice Data (Enter Data Here)'!$C24="","",'Notice Data (Enter Data Here)'!$C24*VLOOKUP('Notice Data (Enter Data Here)'!$B24,Doedata,4)*37000000000)</f>
        <v>9.1996800000000004E-2</v>
      </c>
      <c r="E24" s="10" t="s">
        <v>820</v>
      </c>
      <c r="F24" s="10" t="s">
        <v>823</v>
      </c>
      <c r="G24" s="10">
        <v>1</v>
      </c>
      <c r="H24" s="10" t="s">
        <v>836</v>
      </c>
      <c r="I24" s="10" t="s">
        <v>890</v>
      </c>
      <c r="J24" s="27">
        <f>IF('Notice Data (Enter Data Here)'!$D24="","",'Notice Data (Enter Data Here)'!$D24/37000000000)</f>
        <v>2.4864E-12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892</v>
      </c>
      <c r="B25" s="9" t="s">
        <v>35</v>
      </c>
      <c r="C25" s="19">
        <v>8.1999999999999994E-6</v>
      </c>
      <c r="D25" s="32">
        <f>IF('Notice Data (Enter Data Here)'!$C25="","",'Notice Data (Enter Data Here)'!$C25*VLOOKUP('Notice Data (Enter Data Here)'!$B25,Doedata,4)*37000000000)</f>
        <v>0.10194239999999999</v>
      </c>
      <c r="E25" s="10" t="s">
        <v>820</v>
      </c>
      <c r="F25" s="10" t="s">
        <v>823</v>
      </c>
      <c r="G25" s="10">
        <v>1</v>
      </c>
      <c r="H25" s="10" t="s">
        <v>836</v>
      </c>
      <c r="I25" s="10" t="s">
        <v>890</v>
      </c>
      <c r="J25" s="27">
        <f>IF('Notice Data (Enter Data Here)'!$D25="","",'Notice Data (Enter Data Here)'!$D25/37000000000)</f>
        <v>2.7551999999999998E-12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893</v>
      </c>
      <c r="B26" s="9" t="s">
        <v>35</v>
      </c>
      <c r="C26" s="19">
        <v>3.8999999999999999E-5</v>
      </c>
      <c r="D26" s="32">
        <f>IF('Notice Data (Enter Data Here)'!$C26="","",'Notice Data (Enter Data Here)'!$C26*VLOOKUP('Notice Data (Enter Data Here)'!$B26,Doedata,4)*37000000000)</f>
        <v>0.48484799999999995</v>
      </c>
      <c r="E26" s="10" t="s">
        <v>820</v>
      </c>
      <c r="F26" s="10" t="s">
        <v>823</v>
      </c>
      <c r="G26" s="10">
        <v>1</v>
      </c>
      <c r="H26" s="10" t="s">
        <v>836</v>
      </c>
      <c r="I26" s="10" t="s">
        <v>890</v>
      </c>
      <c r="J26" s="27">
        <f>IF('Notice Data (Enter Data Here)'!$D26="","",'Notice Data (Enter Data Here)'!$D26/37000000000)</f>
        <v>1.3103999999999999E-11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894</v>
      </c>
      <c r="B27" s="9" t="s">
        <v>35</v>
      </c>
      <c r="C27" s="19">
        <v>1.0000000000000001E-5</v>
      </c>
      <c r="D27" s="32">
        <f>IF('Notice Data (Enter Data Here)'!$C27="","",'Notice Data (Enter Data Here)'!$C27*VLOOKUP('Notice Data (Enter Data Here)'!$B27,Doedata,4)*37000000000)</f>
        <v>0.12432000000000001</v>
      </c>
      <c r="E27" s="10" t="s">
        <v>820</v>
      </c>
      <c r="F27" s="10" t="s">
        <v>823</v>
      </c>
      <c r="G27" s="10">
        <v>1</v>
      </c>
      <c r="H27" s="10" t="s">
        <v>836</v>
      </c>
      <c r="I27" s="10" t="s">
        <v>890</v>
      </c>
      <c r="J27" s="27">
        <f>IF('Notice Data (Enter Data Here)'!$D27="","",'Notice Data (Enter Data Here)'!$D27/37000000000)</f>
        <v>3.3600000000000002E-12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895</v>
      </c>
      <c r="B28" s="9" t="s">
        <v>35</v>
      </c>
      <c r="C28" s="19">
        <v>1.7E-5</v>
      </c>
      <c r="D28" s="32">
        <f>IF('Notice Data (Enter Data Here)'!$C28="","",'Notice Data (Enter Data Here)'!$C28*VLOOKUP('Notice Data (Enter Data Here)'!$B28,Doedata,4)*37000000000)</f>
        <v>0.211344</v>
      </c>
      <c r="E28" s="10" t="s">
        <v>820</v>
      </c>
      <c r="F28" s="10" t="s">
        <v>823</v>
      </c>
      <c r="G28" s="10">
        <v>1</v>
      </c>
      <c r="H28" s="10" t="s">
        <v>836</v>
      </c>
      <c r="I28" s="10" t="s">
        <v>890</v>
      </c>
      <c r="J28" s="27">
        <f>IF('Notice Data (Enter Data Here)'!$D28="","",'Notice Data (Enter Data Here)'!$D28/37000000000)</f>
        <v>5.7119999999999999E-12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897</v>
      </c>
      <c r="B29" s="9" t="s">
        <v>35</v>
      </c>
      <c r="C29" s="19">
        <v>2.0000000000000002E-5</v>
      </c>
      <c r="D29" s="32">
        <f>IF('Notice Data (Enter Data Here)'!$C29="","",'Notice Data (Enter Data Here)'!$C29*VLOOKUP('Notice Data (Enter Data Here)'!$B29,Doedata,4)*37000000000)</f>
        <v>0.24864000000000003</v>
      </c>
      <c r="E29" s="10" t="s">
        <v>820</v>
      </c>
      <c r="F29" s="10" t="s">
        <v>823</v>
      </c>
      <c r="G29" s="10">
        <v>1</v>
      </c>
      <c r="H29" s="10" t="s">
        <v>836</v>
      </c>
      <c r="I29" s="10" t="s">
        <v>890</v>
      </c>
      <c r="J29" s="27">
        <f>IF('Notice Data (Enter Data Here)'!$D29="","",'Notice Data (Enter Data Here)'!$D29/37000000000)</f>
        <v>6.7200000000000004E-12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896</v>
      </c>
      <c r="B30" s="9" t="s">
        <v>35</v>
      </c>
      <c r="C30" s="19">
        <v>2.5000000000000001E-5</v>
      </c>
      <c r="D30" s="32">
        <f>IF('Notice Data (Enter Data Here)'!$C30="","",'Notice Data (Enter Data Here)'!$C30*VLOOKUP('Notice Data (Enter Data Here)'!$B30,Doedata,4)*37000000000)</f>
        <v>0.31079999999999997</v>
      </c>
      <c r="E30" s="10" t="s">
        <v>820</v>
      </c>
      <c r="F30" s="10" t="s">
        <v>823</v>
      </c>
      <c r="G30" s="10">
        <v>1</v>
      </c>
      <c r="H30" s="10" t="s">
        <v>836</v>
      </c>
      <c r="I30" s="10" t="s">
        <v>890</v>
      </c>
      <c r="J30" s="27">
        <f>IF('Notice Data (Enter Data Here)'!$D30="","",'Notice Data (Enter Data Here)'!$D30/37000000000)</f>
        <v>8.3999999999999998E-12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Noémie</cp:lastModifiedBy>
  <cp:lastPrinted>2010-11-18T22:52:38Z</cp:lastPrinted>
  <dcterms:created xsi:type="dcterms:W3CDTF">2010-11-12T20:51:00Z</dcterms:created>
  <dcterms:modified xsi:type="dcterms:W3CDTF">2013-01-17T21:46:59Z</dcterms:modified>
</cp:coreProperties>
</file>