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 activeTab="1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3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<sst xmlns="http://schemas.openxmlformats.org/spreadsheetml/2006/main" count="3247" uniqueCount="891">
  <si>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</si>
  <si>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</si>
  <si>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</si>
  <si>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</si>
  <si>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</si>
  <si>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</si>
  <si>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</si>
  <si>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</si>
  <si>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</si>
  <si>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</si>
  <si>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</si>
  <si>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</si>
  <si>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</si>
  <si>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</si>
  <si>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</si>
  <si>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</si>
  <si>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</si>
  <si>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</si>
  <si>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</si>
  <si>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</si>
  <si>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</si>
  <si>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</si>
  <si>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</si>
  <si>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</si>
  <si>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</si>
  <si>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</si>
  <si>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</si>
  <si>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</si>
  <si>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</si>
  <si>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</si>
  <si>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</si>
  <si>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</si>
  <si>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</si>
  <si>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</si>
  <si>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</si>
  <si>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</si>
  <si>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</si>
  <si>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</si>
  <si>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</si>
  <si>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</si>
  <si>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</si>
  <si>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</si>
  <si>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</si>
  <si>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</si>
  <si>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</si>
  <si>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</si>
  <si>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</si>
  <si>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</si>
  <si>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</si>
  <si>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</si>
  <si>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</si>
  <si>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</si>
  <si>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</si>
  <si>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</si>
  <si>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</si>
  <si>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</si>
  <si>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</si>
  <si>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</si>
  <si>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</si>
  <si>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</si>
  <si>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</si>
  <si>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</si>
  <si>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</si>
  <si>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</si>
  <si>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</si>
  <si>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</si>
  <si>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</si>
  <si>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</si>
  <si>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</si>
  <si>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</si>
  <si>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</si>
  <si>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</si>
  <si>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</si>
  <si>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</si>
  <si>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</si>
  <si>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</si>
  <si>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</si>
  <si>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</si>
  <si>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</si>
  <si>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</si>
  <si>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</si>
  <si>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</si>
  <si>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</si>
  <si>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</si>
  <si>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</si>
  <si>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</si>
  <si>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</si>
  <si>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</si>
  <si>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</si>
  <si>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</si>
  <si>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</si>
  <si>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</si>
  <si>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</si>
  <si>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</si>
  <si>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</si>
  <si>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</si>
  <si>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</si>
  <si>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</si>
  <si>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</si>
  <si>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</si>
  <si>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</si>
  <si>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</si>
  <si>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</si>
  <si>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</si>
  <si>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</si>
  <si>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</si>
  <si>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</si>
  <si>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</si>
  <si>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</si>
  <si>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</si>
  <si>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</si>
  <si>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</si>
  <si>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</si>
  <si>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</si>
  <si>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</si>
  <si>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</si>
  <si>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</si>
  <si>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</si>
  <si>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</si>
  <si>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</si>
  <si>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</si>
  <si>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</si>
  <si>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</si>
  <si>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</si>
  <si>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</si>
  <si>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</si>
  <si>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</si>
  <si>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</si>
  <si>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</si>
  <si>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</si>
  <si>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</si>
  <si>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</si>
  <si>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</si>
  <si>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</si>
  <si>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</si>
  <si>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</si>
  <si>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</si>
  <si>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</si>
  <si>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</si>
  <si>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</si>
  <si>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</si>
  <si>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</si>
  <si>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</si>
  <si>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</si>
  <si>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</si>
  <si>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</si>
  <si>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</si>
  <si>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</si>
  <si>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</si>
  <si>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</si>
  <si>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</si>
  <si>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</si>
  <si>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</si>
  <si>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</si>
  <si>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</si>
  <si>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</si>
  <si>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</si>
  <si>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</si>
  <si>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</si>
  <si>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</si>
  <si>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</si>
  <si>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</si>
  <si>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</si>
  <si>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</si>
  <si>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</si>
  <si>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</si>
  <si>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</si>
  <si>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</si>
  <si>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</si>
  <si>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</si>
  <si>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</si>
  <si>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</si>
  <si>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</si>
  <si>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</si>
  <si>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</si>
  <si>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</si>
  <si>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</si>
  <si>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</si>
  <si>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</si>
  <si>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</si>
  <si>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</si>
  <si>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</si>
  <si>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</si>
  <si>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</si>
  <si>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</si>
  <si>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</si>
  <si>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</si>
  <si>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</si>
  <si>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</si>
  <si>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</si>
  <si>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</si>
  <si>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</si>
  <si>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</si>
  <si>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</si>
  <si>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</si>
  <si>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</si>
  <si>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</si>
  <si>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</si>
  <si>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</si>
  <si>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</si>
  <si>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</si>
  <si>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</si>
  <si>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</si>
  <si>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</si>
  <si>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</si>
  <si>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</si>
  <si>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</si>
  <si>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</si>
  <si>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</si>
  <si>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</si>
  <si>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</si>
  <si>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</si>
  <si>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</si>
  <si>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</si>
  <si>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</si>
  <si>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</si>
  <si>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</si>
  <si>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</si>
  <si>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</si>
  <si>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</si>
  <si>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</si>
  <si>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</si>
  <si>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</si>
  <si>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</si>
  <si>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</si>
  <si>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</si>
  <si>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</si>
  <si>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</si>
  <si>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</si>
  <si>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</si>
  <si>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</si>
  <si>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</si>
  <si>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</si>
  <si>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</si>
  <si>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</si>
  <si>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</si>
  <si>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</si>
  <si>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</si>
  <si>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</si>
  <si>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</si>
  <si>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</si>
  <si>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</si>
  <si>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</si>
  <si>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</si>
  <si>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</si>
  <si>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</si>
  <si>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</si>
  <si>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</si>
  <si>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</si>
  <si>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</si>
  <si>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</si>
  <si>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</si>
  <si>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</si>
  <si>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</si>
  <si>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</si>
  <si>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</si>
  <si>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</si>
  <si>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</si>
  <si>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</si>
  <si>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</si>
  <si>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</si>
  <si>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</si>
  <si>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</si>
  <si>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</si>
  <si>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</si>
  <si>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</si>
  <si>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</si>
  <si>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</si>
  <si>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</si>
  <si>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</si>
  <si>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</si>
  <si>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</si>
  <si>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</si>
  <si>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</si>
  <si>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</si>
  <si>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</si>
  <si>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</si>
  <si>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</si>
  <si>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</si>
  <si>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</si>
  <si>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</si>
  <si>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</si>
  <si>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</si>
  <si>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</si>
  <si>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</si>
  <si>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</si>
  <si>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</si>
  <si>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</si>
  <si>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</si>
  <si>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</si>
  <si>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</si>
  <si>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</si>
  <si>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</si>
  <si>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</si>
  <si>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</si>
  <si>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</si>
  <si>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</si>
  <si>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</si>
  <si>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</si>
  <si>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</si>
  <si>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</si>
  <si>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</si>
  <si>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</si>
  <si>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</si>
  <si>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</si>
  <si>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</si>
  <si>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</si>
  <si>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</si>
  <si>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</si>
  <si>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</si>
  <si>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</si>
  <si>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</si>
  <si>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</si>
  <si>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</si>
  <si>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</si>
  <si>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</si>
  <si>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</si>
  <si>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</si>
  <si>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</si>
  <si>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</si>
  <si>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</si>
  <si>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</si>
  <si>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</si>
  <si>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</si>
  <si>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</si>
  <si>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</si>
  <si>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</si>
  <si>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</si>
  <si>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</si>
  <si>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</si>
  <si>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</si>
  <si>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</si>
  <si>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</si>
  <si>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</si>
  <si>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</si>
  <si>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</si>
  <si>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</si>
  <si>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</si>
  <si>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</si>
  <si>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</si>
  <si>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</si>
  <si>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</si>
  <si>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</si>
  <si>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</si>
  <si>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</si>
  <si>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</si>
  <si>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</si>
  <si>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</si>
  <si>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</si>
  <si>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</si>
  <si>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</si>
  <si>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</si>
  <si>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</si>
  <si>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</si>
  <si>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</si>
  <si>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</si>
  <si>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</si>
  <si>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</si>
  <si>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</si>
  <si>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</si>
  <si>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</si>
  <si>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</si>
  <si>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</si>
  <si>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</si>
  <si>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</si>
  <si>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</si>
  <si>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</si>
  <si>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</si>
  <si>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</si>
  <si>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</si>
  <si>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</si>
  <si>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</si>
  <si>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</si>
  <si>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</si>
  <si>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</si>
  <si>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</si>
  <si>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</si>
  <si>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</si>
  <si>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</si>
  <si>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</si>
  <si>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</si>
  <si>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</si>
  <si>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</si>
  <si>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</si>
  <si>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</si>
  <si>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</si>
  <si>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</si>
  <si>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</si>
  <si>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</si>
  <si>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</si>
  <si>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</si>
  <si>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</si>
  <si>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</si>
  <si>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</si>
  <si>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</si>
  <si>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</si>
  <si>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</si>
  <si>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</si>
  <si>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</si>
  <si>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</si>
  <si>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</si>
  <si>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</si>
  <si>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</si>
  <si>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</si>
  <si>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</si>
  <si>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</si>
  <si>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</si>
  <si>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</si>
  <si>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</si>
  <si>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</si>
  <si>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</si>
  <si>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</si>
  <si>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</si>
  <si>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</si>
  <si>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</si>
  <si>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</si>
  <si>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</si>
  <si>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</si>
  <si>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</si>
  <si>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</si>
  <si>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</si>
  <si>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</si>
  <si>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</si>
  <si>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</si>
  <si>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</si>
  <si>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</si>
  <si>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</si>
  <si>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</si>
  <si>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</si>
  <si>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</si>
  <si>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</si>
  <si>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</si>
  <si>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</si>
  <si>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</si>
  <si>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</si>
  <si>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</si>
  <si>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</si>
  <si>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</si>
  <si>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</si>
  <si>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</si>
  <si>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</si>
  <si>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</si>
  <si>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</si>
  <si>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</si>
  <si>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</si>
  <si>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</si>
  <si>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</si>
  <si>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</si>
  <si>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</si>
  <si>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</si>
  <si>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</si>
  <si>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</si>
  <si>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</si>
  <si>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</si>
  <si>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</si>
  <si>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</si>
  <si>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</si>
  <si>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</si>
  <si>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</si>
  <si>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</si>
  <si>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</si>
  <si>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</si>
  <si>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</si>
  <si>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</si>
  <si>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</si>
  <si>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</si>
  <si>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</si>
  <si>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</si>
  <si>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</si>
  <si>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</si>
  <si>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</si>
  <si>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</si>
  <si>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</si>
  <si>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</si>
  <si>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</si>
  <si>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</si>
  <si>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</si>
  <si>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</si>
  <si>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</si>
  <si>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</si>
  <si>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</si>
  <si>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</si>
  <si>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</si>
  <si>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</si>
  <si>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</si>
  <si>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</si>
  <si>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</si>
  <si>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</si>
  <si>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</si>
  <si>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</si>
  <si>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</si>
  <si>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</si>
  <si>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</si>
  <si>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</si>
  <si>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</si>
  <si>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</si>
  <si>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</si>
  <si>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</si>
  <si>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</si>
  <si>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</si>
  <si>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</si>
  <si>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</si>
  <si>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</si>
  <si>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</si>
  <si>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</si>
  <si>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</si>
  <si>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</si>
  <si>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</si>
  <si>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</si>
  <si>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</si>
  <si>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</si>
  <si>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</si>
  <si>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</si>
  <si>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</si>
  <si>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</si>
  <si>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</si>
  <si>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</si>
  <si>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</si>
  <si>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</si>
  <si>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</si>
  <si>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</si>
  <si>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</si>
  <si>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</si>
  <si>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</si>
  <si>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</si>
  <si>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</si>
  <si>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</si>
  <si>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</si>
  <si>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</si>
  <si>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</si>
  <si>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</si>
  <si>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</si>
  <si>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</si>
  <si>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</si>
  <si>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</si>
  <si>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</si>
  <si>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</si>
  <si>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</si>
  <si>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</si>
  <si>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</si>
  <si>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</si>
  <si>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</si>
  <si>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</si>
  <si>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</si>
  <si>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</si>
  <si>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</si>
  <si>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</si>
  <si>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</si>
  <si>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</si>
  <si>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</si>
  <si>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</si>
  <si>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</si>
  <si>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</si>
  <si>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</si>
  <si>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</si>
  <si>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</si>
  <si>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</si>
  <si>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</si>
  <si>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</si>
  <si>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</si>
  <si>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</si>
  <si>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</si>
  <si>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</si>
  <si>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</si>
  <si>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</si>
  <si>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</si>
  <si>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</si>
  <si>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</si>
  <si>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</si>
  <si>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</si>
  <si>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</si>
  <si>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</si>
  <si>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</si>
  <si>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</si>
  <si>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</si>
  <si>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</si>
  <si>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</si>
  <si>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</si>
  <si>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</si>
  <si>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</si>
  <si>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</si>
  <si>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</si>
  <si>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</si>
  <si>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</si>
  <si>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</si>
  <si>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</si>
  <si>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</si>
  <si>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</si>
  <si>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</si>
  <si>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</si>
  <si>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</si>
  <si>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</si>
  <si>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</si>
  <si>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</si>
  <si>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</si>
  <si>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</si>
  <si>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</si>
  <si>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</si>
  <si>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</si>
  <si>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</si>
  <si>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</si>
  <si>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</si>
  <si>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</si>
  <si>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</si>
  <si>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</si>
  <si>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</si>
  <si>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</si>
  <si>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</si>
  <si>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</si>
  <si>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</si>
  <si>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</si>
  <si>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</si>
  <si>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</si>
  <si>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</si>
  <si>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</si>
  <si>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</si>
  <si>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</si>
  <si>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</si>
  <si>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</si>
  <si>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</si>
  <si>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</si>
  <si>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</si>
  <si>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</si>
  <si>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</si>
  <si>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</si>
  <si>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</si>
  <si>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</si>
  <si>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</si>
  <si>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</si>
  <si>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</si>
  <si>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</si>
  <si>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</si>
  <si>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</si>
  <si>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</si>
  <si>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</si>
  <si>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</si>
  <si>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</si>
  <si>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</si>
  <si>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</si>
  <si>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</si>
  <si>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</si>
  <si>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</si>
  <si>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</si>
  <si>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</si>
  <si>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</si>
  <si>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</si>
  <si>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</si>
  <si>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</si>
  <si>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</si>
  <si>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</si>
  <si>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</si>
  <si>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</si>
  <si>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</si>
  <si>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</si>
  <si>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</si>
  <si>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</si>
  <si>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</si>
  <si>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</si>
  <si>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</si>
  <si>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</si>
  <si>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</si>
  <si>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</si>
  <si>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</si>
  <si>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</si>
  <si>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</si>
  <si>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</si>
  <si>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</si>
  <si>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</si>
  <si>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</si>
  <si>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</si>
  <si>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</si>
  <si>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</si>
  <si>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</si>
  <si>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</si>
  <si>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</si>
  <si>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</si>
  <si>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</si>
  <si>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</si>
  <si>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</si>
  <si>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</si>
  <si>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</si>
  <si>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</si>
  <si>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</si>
  <si>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</si>
  <si>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</si>
  <si>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</si>
  <si>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</si>
  <si>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</si>
  <si>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</si>
  <si>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</si>
  <si>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</si>
  <si>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</si>
  <si>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</si>
  <si>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</si>
  <si>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</si>
  <si>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</si>
  <si>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</si>
  <si>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</si>
  <si>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</si>
  <si>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</si>
  <si>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</si>
  <si>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</si>
  <si>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</si>
  <si>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</si>
  <si>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</si>
  <si>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</si>
  <si>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</si>
  <si>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</si>
  <si>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</si>
  <si>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</si>
  <si>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</si>
  <si>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</si>
  <si>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</si>
  <si>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</si>
  <si>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</si>
  <si>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</si>
  <si>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</si>
  <si>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</si>
  <si>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</si>
  <si>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</si>
  <si>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</si>
  <si>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</si>
  <si>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</si>
  <si>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</si>
  <si>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</si>
  <si>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</si>
  <si>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</si>
  <si>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</si>
  <si>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</si>
  <si>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</si>
  <si>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</si>
  <si>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</si>
  <si>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</si>
  <si>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</si>
  <si>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</si>
  <si>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</si>
  <si>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</si>
  <si>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</si>
  <si>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</si>
  <si>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</si>
  <si>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</si>
  <si>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</si>
  <si>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</si>
  <si>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</si>
  <si>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</si>
  <si>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</si>
  <si>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</si>
  <si>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</si>
  <si>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</si>
  <si>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</si>
  <si>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</si>
  <si>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</si>
  <si>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</si>
  <si>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</si>
  <si>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</si>
  <si>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</si>
  <si>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</si>
  <si>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</si>
  <si>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</si>
  <si>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</si>
  <si>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</si>
  <si>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</si>
  <si>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</si>
  <si>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</si>
  <si>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</si>
  <si>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</si>
  <si>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</si>
  <si>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</si>
  <si>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</si>
  <si>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</si>
  <si>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</si>
  <si>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</si>
  <si>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</si>
  <si>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</si>
  <si>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</si>
  <si>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</si>
  <si>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</si>
  <si>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</si>
  <si>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</si>
  <si>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</si>
  <si>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</si>
  <si>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</si>
  <si>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</si>
  <si>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</si>
  <si>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</si>
  <si>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</si>
  <si>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</si>
  <si>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</si>
  <si>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</si>
  <si>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</si>
  <si>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</si>
  <si>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</si>
  <si>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</si>
  <si>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</si>
  <si>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</si>
  <si>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</si>
  <si>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</si>
  <si>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</si>
  <si>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</si>
  <si>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</si>
  <si>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</si>
  <si>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</si>
  <si>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</si>
  <si>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</si>
  <si>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</si>
  <si>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</si>
  <si>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</si>
  <si>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</si>
  <si>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</si>
  <si>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</si>
  <si>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</si>
  <si>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</si>
  <si>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</si>
  <si>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</si>
  <si>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</si>
  <si>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</si>
  <si>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</si>
  <si>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</si>
  <si>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</si>
  <si>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</si>
  <si>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</si>
  <si>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</si>
  <si>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</si>
  <si>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</si>
  <si>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</si>
  <si>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</si>
  <si>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</si>
  <si>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</si>
  <si>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</si>
  <si>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</si>
  <si>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</si>
  <si>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</si>
  <si>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</si>
  <si>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</si>
  <si>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</si>
  <si>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</si>
  <si>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</si>
  <si>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</si>
  <si>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</si>
  <si>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</si>
  <si>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</si>
  <si>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</si>
  <si>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</si>
  <si>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</si>
  <si>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</si>
  <si>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</si>
  <si>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</si>
  <si>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</si>
  <si>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</si>
  <si>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</si>
  <si>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</si>
  <si>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</si>
  <si>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</si>
  <si>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</si>
  <si>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</si>
  <si>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</si>
  <si>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</si>
  <si>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</si>
  <si>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</si>
  <si>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</si>
  <si>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</si>
  <si>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</si>
  <si>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</si>
  <si>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</si>
  <si>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</si>
  <si>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</si>
  <si>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</si>
  <si>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</si>
  <si>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</si>
  <si>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</si>
  <si>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</si>
  <si>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</si>
  <si>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</si>
  <si>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</si>
  <si>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</si>
  <si>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</si>
  <si>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</si>
  <si>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</si>
  <si>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Lee</t>
  </si>
  <si>
    <t>Sung-Woo</t>
  </si>
  <si>
    <t>Beaverton</t>
  </si>
  <si>
    <t>OR</t>
  </si>
  <si>
    <t>USA</t>
  </si>
  <si>
    <t>Oregon National Primate Research Center</t>
  </si>
  <si>
    <t>Radiation Safety Office-Tebo Lab</t>
  </si>
  <si>
    <t>505 NW 185th Ave</t>
  </si>
  <si>
    <t>503-690-5376</t>
  </si>
  <si>
    <t>11-2</t>
  </si>
  <si>
    <t>Lee 3567</t>
  </si>
  <si>
    <t>OHSU-Jan13-1</t>
  </si>
  <si>
    <t>OHSU-Jan13-2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</si>
</sst>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ng-Woo" refreshedDate="41288.400434143521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2E-2" maxValue="1.4999999999999999E-2"/>
    </cacheField>
    <cacheField name="Activity (Bq)" numFmtId="11">
      <sharedItems containsMixedTypes="1" containsNumber="1" minValue="149.184" maxValue="186.48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4.0320000000000001E-9" maxValue="5.04E-9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OHSU-Jan13-1"/>
    <x v="0"/>
    <n v="1.4999999999999999E-2"/>
    <n v="186.48"/>
    <s v="Slurry/Paste"/>
    <s v="Other"/>
    <n v="1"/>
    <s v="4h"/>
    <m/>
    <n v="5.04E-9"/>
  </r>
  <r>
    <s v="OHSU-Jan13-2"/>
    <x v="0"/>
    <n v="1.2E-2"/>
    <n v="149.184"/>
    <s v="Slurry/Paste"/>
    <s v="Other"/>
    <n v="1"/>
    <s v="4h"/>
    <m/>
    <n v="4.0320000000000001E-9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zoomScale="85" zoomScaleNormal="85" workbookViewId="0">
      <pane ySplit="23" topLeftCell="A24" activePane="bottomLeft" state="frozenSplit"/>
      <selection activeCell="C5" sqref="C5"/>
      <selection pane="bottomLeft" activeCell="G25" sqref="G25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883</v>
      </c>
    </row>
    <row r="5" spans="1:3">
      <c r="A5" s="18" t="s">
        <v>10</v>
      </c>
      <c r="B5" s="11" t="s">
        <v>884</v>
      </c>
      <c r="C5" s="9" t="s">
        <v>875</v>
      </c>
    </row>
    <row r="6" spans="1:3">
      <c r="A6" s="18" t="s">
        <v>11</v>
      </c>
      <c r="B6" s="11" t="s">
        <v>885</v>
      </c>
    </row>
    <row r="7" spans="1:3">
      <c r="A7" s="18" t="s">
        <v>13</v>
      </c>
      <c r="B7" s="11" t="s">
        <v>880</v>
      </c>
    </row>
    <row r="8" spans="1:3">
      <c r="A8" s="18" t="s">
        <v>14</v>
      </c>
      <c r="B8" s="11" t="s">
        <v>881</v>
      </c>
    </row>
    <row r="9" spans="1:3">
      <c r="A9" s="18" t="s">
        <v>15</v>
      </c>
      <c r="B9" s="11">
        <v>97006</v>
      </c>
    </row>
    <row r="10" spans="1:3">
      <c r="A10" s="18" t="s">
        <v>809</v>
      </c>
      <c r="B10" s="11" t="s">
        <v>882</v>
      </c>
    </row>
    <row r="11" spans="1:3">
      <c r="A11" s="18" t="s">
        <v>26</v>
      </c>
      <c r="B11" s="11" t="s">
        <v>886</v>
      </c>
    </row>
    <row r="12" spans="1:3">
      <c r="A12" s="18" t="s">
        <v>839</v>
      </c>
      <c r="B12" s="23" t="s">
        <v>888</v>
      </c>
    </row>
    <row r="13" spans="1:3">
      <c r="A13" s="18" t="s">
        <v>16</v>
      </c>
      <c r="B13" s="12">
        <v>41288</v>
      </c>
    </row>
    <row r="14" spans="1:3">
      <c r="A14" s="18" t="s">
        <v>41</v>
      </c>
      <c r="B14" s="39" t="s">
        <v>887</v>
      </c>
    </row>
    <row r="15" spans="1:3">
      <c r="A15" s="18" t="s">
        <v>40</v>
      </c>
      <c r="B15" s="12">
        <v>41290</v>
      </c>
      <c r="C15" s="9" t="s">
        <v>854</v>
      </c>
    </row>
    <row r="16" spans="1:3">
      <c r="A16" s="18" t="s">
        <v>811</v>
      </c>
      <c r="B16" s="14">
        <v>41292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>
        <v>1</v>
      </c>
      <c r="C18" s="9" t="s">
        <v>43</v>
      </c>
    </row>
    <row r="19" spans="1:34">
      <c r="A19" s="18" t="s">
        <v>808</v>
      </c>
      <c r="B19" s="11">
        <v>2</v>
      </c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889</v>
      </c>
      <c r="B24" s="9" t="s">
        <v>35</v>
      </c>
      <c r="C24" s="19">
        <v>1.4999999999999999E-2</v>
      </c>
      <c r="D24" s="31">
        <f>IF(Table5[[#This Row],[Mass (g)]]="","",Table5[[#This Row],[Mass (g)]]*VLOOKUP(Table5[[#This Row],[Nuclide]],Doedata,4)*37000000000)</f>
        <v>186.48</v>
      </c>
      <c r="E24" s="10" t="s">
        <v>820</v>
      </c>
      <c r="F24" s="10" t="s">
        <v>821</v>
      </c>
      <c r="G24" s="10">
        <v>1</v>
      </c>
      <c r="H24" s="10" t="s">
        <v>836</v>
      </c>
      <c r="I24" s="10"/>
      <c r="J24" s="27">
        <f>IF(Table5[[#This Row],[Activity (Bq)]]="","",Table5[[#This Row],[Activity (Bq)]]/37000000000)</f>
        <v>5.04E-9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890</v>
      </c>
      <c r="B25" s="9" t="s">
        <v>35</v>
      </c>
      <c r="C25" s="19">
        <v>1.2E-2</v>
      </c>
      <c r="D25" s="31">
        <f>IF(Table5[[#This Row],[Mass (g)]]="","",Table5[[#This Row],[Mass (g)]]*VLOOKUP(Table5[[#This Row],[Nuclide]],Doedata,4)*37000000000)</f>
        <v>149.184</v>
      </c>
      <c r="E25" s="10" t="s">
        <v>820</v>
      </c>
      <c r="F25" s="10" t="s">
        <v>821</v>
      </c>
      <c r="G25" s="10">
        <v>1</v>
      </c>
      <c r="H25" s="10" t="s">
        <v>836</v>
      </c>
      <c r="I25" s="10"/>
      <c r="J25" s="27">
        <f>IF(Table5[[#This Row],[Activity (Bq)]]="","",Table5[[#This Row],[Activity (Bq)]]/37000000000)</f>
        <v>4.0320000000000001E-9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C26" s="19"/>
      <c r="D26" s="31" t="str">
        <f>IF(Table5[[#This Row],[Mass (g)]]="","",Table5[[#This Row],[Mass (g)]]*VLOOKUP(Table5[[#This Row],[Nuclide]],Doedata,4)*37000000000)</f>
        <v/>
      </c>
      <c r="I26" s="10"/>
      <c r="J26" s="27" t="str">
        <f>IF(Table5[[#This Row],[Activity (Bq)]]="","",Table5[[#This Row],[Activity (Bq)]]/37000000000)</f>
        <v/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1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tabSelected="1" workbookViewId="0">
      <selection activeCell="F15" sqref="F1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35</v>
      </c>
      <c r="B5" s="20">
        <v>2.7E-2</v>
      </c>
      <c r="C5" s="20">
        <v>335.66399999999999</v>
      </c>
      <c r="D5" s="20">
        <v>9.0720000000000001E-9</v>
      </c>
    </row>
    <row r="6" spans="1:4">
      <c r="A6" s="26" t="s">
        <v>842</v>
      </c>
      <c r="B6" s="20"/>
      <c r="C6" s="20">
        <v>0</v>
      </c>
      <c r="D6" s="20">
        <v>0</v>
      </c>
    </row>
    <row r="7" spans="1:4">
      <c r="A7" s="26" t="s">
        <v>843</v>
      </c>
      <c r="B7" s="20">
        <v>2.7E-2</v>
      </c>
      <c r="C7" s="20">
        <v>335.66399999999999</v>
      </c>
      <c r="D7" s="20">
        <v>9.0720000000000001E-9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Sung-Woo</cp:lastModifiedBy>
  <cp:lastPrinted>2013-01-14T01:05:16Z</cp:lastPrinted>
  <dcterms:created xsi:type="dcterms:W3CDTF">2010-11-12T20:51:00Z</dcterms:created>
  <dcterms:modified xsi:type="dcterms:W3CDTF">2013-01-14T17:53:37Z</dcterms:modified>
</cp:coreProperties>
</file>