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codeName="ThisWorkbook" autoCompressPictures="0"/>
  <bookViews>
    <workbookView xWindow="-33045" yWindow="4425" windowWidth="15480" windowHeight="116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2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<sst xmlns="http://schemas.openxmlformats.org/spreadsheetml/2006/main" count="3288" uniqueCount="905">
  <si>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</si>
  <si>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</si>
  <si>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</si>
  <si>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</si>
  <si>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</si>
  <si>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</si>
  <si>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</si>
  <si>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</si>
  <si>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</si>
  <si>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</si>
  <si>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</si>
  <si>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</si>
  <si>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</si>
  <si>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</si>
  <si>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</si>
  <si>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</si>
  <si>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</si>
  <si>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</si>
  <si>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</si>
  <si>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</si>
  <si>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</si>
  <si>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</si>
  <si>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</si>
  <si>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</si>
  <si>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</si>
  <si>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</si>
  <si>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</si>
  <si>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</si>
  <si>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</si>
  <si>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</si>
  <si>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</si>
  <si>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</si>
  <si>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</si>
  <si>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</si>
  <si>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</si>
  <si>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</si>
  <si>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</si>
  <si>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</si>
  <si>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</si>
  <si>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</si>
  <si>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</si>
  <si>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</si>
  <si>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</si>
  <si>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</si>
  <si>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</si>
  <si>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</si>
  <si>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</si>
  <si>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</si>
  <si>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</si>
  <si>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</si>
  <si>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</si>
  <si>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</si>
  <si>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</si>
  <si>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</si>
  <si>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</si>
  <si>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</si>
  <si>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</si>
  <si>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</si>
  <si>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</si>
  <si>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</si>
  <si>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</si>
  <si>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</si>
  <si>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</si>
  <si>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</si>
  <si>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</si>
  <si>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</si>
  <si>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</si>
  <si>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</si>
  <si>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</si>
  <si>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</si>
  <si>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</si>
  <si>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</si>
  <si>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</si>
  <si>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</si>
  <si>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</si>
  <si>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</si>
  <si>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</si>
  <si>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</si>
  <si>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</si>
  <si>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</si>
  <si>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</si>
  <si>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</si>
  <si>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</si>
  <si>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</si>
  <si>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</si>
  <si>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</si>
  <si>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</si>
  <si>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</si>
  <si>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</si>
  <si>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</si>
  <si>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</si>
  <si>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</si>
  <si>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</si>
  <si>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</si>
  <si>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</si>
  <si>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</si>
  <si>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</si>
  <si>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</si>
  <si>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</si>
  <si>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</si>
  <si>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</si>
  <si>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</si>
  <si>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</si>
  <si>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</si>
  <si>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</si>
  <si>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</si>
  <si>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</si>
  <si>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</si>
  <si>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</si>
  <si>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</si>
  <si>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</si>
  <si>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</si>
  <si>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</si>
  <si>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</si>
  <si>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</si>
  <si>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</si>
  <si>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</si>
  <si>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</si>
  <si>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</si>
  <si>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</si>
  <si>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</si>
  <si>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</si>
  <si>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</si>
  <si>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</si>
  <si>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</si>
  <si>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</si>
  <si>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</si>
  <si>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</si>
  <si>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</si>
  <si>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</si>
  <si>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</si>
  <si>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</si>
  <si>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</si>
  <si>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</si>
  <si>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</si>
  <si>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</si>
  <si>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</si>
  <si>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</si>
  <si>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</si>
  <si>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</si>
  <si>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</si>
  <si>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</si>
  <si>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</si>
  <si>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</si>
  <si>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</si>
  <si>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</si>
  <si>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</si>
  <si>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</si>
  <si>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</si>
  <si>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</si>
  <si>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</si>
  <si>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</si>
  <si>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</si>
  <si>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</si>
  <si>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</si>
  <si>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</si>
  <si>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</si>
  <si>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</si>
  <si>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</si>
  <si>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</si>
  <si>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</si>
  <si>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</si>
  <si>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</si>
  <si>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</si>
  <si>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</si>
  <si>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</si>
  <si>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</si>
  <si>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</si>
  <si>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</si>
  <si>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</si>
  <si>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</si>
  <si>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</si>
  <si>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</si>
  <si>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</si>
  <si>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</si>
  <si>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</si>
  <si>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</si>
  <si>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</si>
  <si>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</si>
  <si>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</si>
  <si>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</si>
  <si>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</si>
  <si>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</si>
  <si>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</si>
  <si>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</si>
  <si>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</si>
  <si>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</si>
  <si>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</si>
  <si>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</si>
  <si>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</si>
  <si>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</si>
  <si>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</si>
  <si>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</si>
  <si>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</si>
  <si>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</si>
  <si>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</si>
  <si>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</si>
  <si>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</si>
  <si>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</si>
  <si>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</si>
  <si>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</si>
  <si>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</si>
  <si>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</si>
  <si>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</si>
  <si>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</si>
  <si>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</si>
  <si>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</si>
  <si>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</si>
  <si>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</si>
  <si>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</si>
  <si>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</si>
  <si>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</si>
  <si>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</si>
  <si>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</si>
  <si>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</si>
  <si>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</si>
  <si>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</si>
  <si>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</si>
  <si>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</si>
  <si>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</si>
  <si>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</si>
  <si>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</si>
  <si>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</si>
  <si>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</si>
  <si>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</si>
  <si>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</si>
  <si>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</si>
  <si>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</si>
  <si>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</si>
  <si>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</si>
  <si>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</si>
  <si>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</si>
  <si>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</si>
  <si>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</si>
  <si>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</si>
  <si>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</si>
  <si>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</si>
  <si>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</si>
  <si>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</si>
  <si>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</si>
  <si>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</si>
  <si>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</si>
  <si>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</si>
  <si>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</si>
  <si>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</si>
  <si>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</si>
  <si>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</si>
  <si>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</si>
  <si>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</si>
  <si>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</si>
  <si>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</si>
  <si>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</si>
  <si>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</si>
  <si>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</si>
  <si>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</si>
  <si>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</si>
  <si>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</si>
  <si>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</si>
  <si>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</si>
  <si>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</si>
  <si>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</si>
  <si>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</si>
  <si>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</si>
  <si>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</si>
  <si>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</si>
  <si>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</si>
  <si>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</si>
  <si>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</si>
  <si>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</si>
  <si>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</si>
  <si>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</si>
  <si>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</si>
  <si>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</si>
  <si>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</si>
  <si>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</si>
  <si>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</si>
  <si>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</si>
  <si>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</si>
  <si>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</si>
  <si>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</si>
  <si>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</si>
  <si>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</si>
  <si>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</si>
  <si>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</si>
  <si>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</si>
  <si>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</si>
  <si>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</si>
  <si>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</si>
  <si>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</si>
  <si>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</si>
  <si>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</si>
  <si>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</si>
  <si>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</si>
  <si>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</si>
  <si>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</si>
  <si>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</si>
  <si>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</si>
  <si>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</si>
  <si>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</si>
  <si>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</si>
  <si>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</si>
  <si>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</si>
  <si>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</si>
  <si>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</si>
  <si>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</si>
  <si>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</si>
  <si>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</si>
  <si>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</si>
  <si>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</si>
  <si>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</si>
  <si>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</si>
  <si>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</si>
  <si>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</si>
  <si>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</si>
  <si>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</si>
  <si>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</si>
  <si>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</si>
  <si>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</si>
  <si>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</si>
  <si>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</si>
  <si>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</si>
  <si>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</si>
  <si>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</si>
  <si>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</si>
  <si>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</si>
  <si>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</si>
  <si>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</si>
  <si>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</si>
  <si>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</si>
  <si>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</si>
  <si>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</si>
  <si>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</si>
  <si>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</si>
  <si>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</si>
  <si>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</si>
  <si>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</si>
  <si>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</si>
  <si>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</si>
  <si>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</si>
  <si>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</si>
  <si>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</si>
  <si>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</si>
  <si>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</si>
  <si>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</si>
  <si>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</si>
  <si>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</si>
  <si>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</si>
  <si>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</si>
  <si>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</si>
  <si>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</si>
  <si>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</si>
  <si>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</si>
  <si>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</si>
  <si>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</si>
  <si>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</si>
  <si>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</si>
  <si>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</si>
  <si>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</si>
  <si>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</si>
  <si>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</si>
  <si>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</si>
  <si>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</si>
  <si>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</si>
  <si>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</si>
  <si>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</si>
  <si>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</si>
  <si>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</si>
  <si>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</si>
  <si>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</si>
  <si>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</si>
  <si>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</si>
  <si>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</si>
  <si>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</si>
  <si>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</si>
  <si>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</si>
  <si>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</si>
  <si>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</si>
  <si>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</si>
  <si>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</si>
  <si>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</si>
  <si>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</si>
  <si>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</si>
  <si>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</si>
  <si>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</si>
  <si>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</si>
  <si>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</si>
  <si>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</si>
  <si>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</si>
  <si>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</si>
  <si>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</si>
  <si>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</si>
  <si>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</si>
  <si>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</si>
  <si>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</si>
  <si>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</si>
  <si>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</si>
  <si>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</si>
  <si>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</si>
  <si>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</si>
  <si>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</si>
  <si>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</si>
  <si>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</si>
  <si>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</si>
  <si>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</si>
  <si>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</si>
  <si>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</si>
  <si>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</si>
  <si>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</si>
  <si>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</si>
  <si>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</si>
  <si>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</si>
  <si>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</si>
  <si>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</si>
  <si>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</si>
  <si>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</si>
  <si>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</si>
  <si>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</si>
  <si>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</si>
  <si>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</si>
  <si>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</si>
  <si>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</si>
  <si>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</si>
  <si>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</si>
  <si>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</si>
  <si>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</si>
  <si>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</si>
  <si>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</si>
  <si>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</si>
  <si>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</si>
  <si>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</si>
  <si>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</si>
  <si>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</si>
  <si>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</si>
  <si>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</si>
  <si>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</si>
  <si>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</si>
  <si>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</si>
  <si>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</si>
  <si>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</si>
  <si>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</si>
  <si>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</si>
  <si>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</si>
  <si>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</si>
  <si>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</si>
  <si>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</si>
  <si>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</si>
  <si>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</si>
  <si>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</si>
  <si>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</si>
  <si>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</si>
  <si>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</si>
  <si>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</si>
  <si>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</si>
  <si>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</si>
  <si>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</si>
  <si>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</si>
  <si>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</si>
  <si>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</si>
  <si>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</si>
  <si>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</si>
  <si>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</si>
  <si>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</si>
  <si>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</si>
  <si>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</si>
  <si>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</si>
  <si>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</si>
  <si>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</si>
  <si>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</si>
  <si>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</si>
  <si>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</si>
  <si>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</si>
  <si>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</si>
  <si>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</si>
  <si>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</si>
  <si>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</si>
  <si>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</si>
  <si>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</si>
  <si>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</si>
  <si>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</si>
  <si>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</si>
  <si>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</si>
  <si>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</si>
  <si>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</si>
  <si>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</si>
  <si>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</si>
  <si>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</si>
  <si>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</si>
  <si>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</si>
  <si>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</si>
  <si>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</si>
  <si>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</si>
  <si>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</si>
  <si>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</si>
  <si>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</si>
  <si>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</si>
  <si>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</si>
  <si>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</si>
  <si>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</si>
  <si>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</si>
  <si>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</si>
  <si>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</si>
  <si>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</si>
  <si>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</si>
  <si>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</si>
  <si>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</si>
  <si>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</si>
  <si>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</si>
  <si>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</si>
  <si>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</si>
  <si>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</si>
  <si>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</si>
  <si>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</si>
  <si>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</si>
  <si>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</si>
  <si>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</si>
  <si>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</si>
  <si>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</si>
  <si>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</si>
  <si>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</si>
  <si>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</si>
  <si>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</si>
  <si>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</si>
  <si>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</si>
  <si>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</si>
  <si>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</si>
  <si>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</si>
  <si>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</si>
  <si>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</si>
  <si>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</si>
  <si>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</si>
  <si>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</si>
  <si>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</si>
  <si>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</si>
  <si>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</si>
  <si>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</si>
  <si>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</si>
  <si>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</si>
  <si>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</si>
  <si>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</si>
  <si>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</si>
  <si>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</si>
  <si>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</si>
  <si>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</si>
  <si>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</si>
  <si>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</si>
  <si>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</si>
  <si>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</si>
  <si>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</si>
  <si>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</si>
  <si>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</si>
  <si>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</si>
  <si>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</si>
  <si>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</si>
  <si>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</si>
  <si>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</si>
  <si>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</si>
  <si>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</si>
  <si>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</si>
  <si>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</si>
  <si>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</si>
  <si>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</si>
  <si>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</si>
  <si>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</si>
  <si>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</si>
  <si>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</si>
  <si>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</si>
  <si>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</si>
  <si>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</si>
  <si>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</si>
  <si>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</si>
  <si>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</si>
  <si>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</si>
  <si>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</si>
  <si>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</si>
  <si>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</si>
  <si>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</si>
  <si>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</si>
  <si>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</si>
  <si>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</si>
  <si>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</si>
  <si>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</si>
  <si>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</si>
  <si>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</si>
  <si>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</si>
  <si>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</si>
  <si>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</si>
  <si>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</si>
  <si>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</si>
  <si>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</si>
  <si>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</si>
  <si>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</si>
  <si>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</si>
  <si>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</si>
  <si>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</si>
  <si>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</si>
  <si>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</si>
  <si>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</si>
  <si>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</si>
  <si>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</si>
  <si>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</si>
  <si>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</si>
  <si>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</si>
  <si>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</si>
  <si>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</si>
  <si>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</si>
  <si>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</si>
  <si>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</si>
  <si>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</si>
  <si>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</si>
  <si>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</si>
  <si>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</si>
  <si>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</si>
  <si>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</si>
  <si>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</si>
  <si>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</si>
  <si>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</si>
  <si>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</si>
  <si>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</si>
  <si>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</si>
  <si>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</si>
  <si>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</si>
  <si>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</si>
  <si>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</si>
  <si>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</si>
  <si>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</si>
  <si>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</si>
  <si>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</si>
  <si>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</si>
  <si>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</si>
  <si>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</si>
  <si>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</si>
  <si>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</si>
  <si>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</si>
  <si>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</si>
  <si>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</si>
  <si>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</si>
  <si>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</si>
  <si>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</si>
  <si>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</si>
  <si>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</si>
  <si>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</si>
  <si>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</si>
  <si>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</si>
  <si>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</si>
  <si>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</si>
  <si>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</si>
  <si>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</si>
  <si>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</si>
  <si>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</si>
  <si>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</si>
  <si>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</si>
  <si>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</si>
  <si>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</si>
  <si>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</si>
  <si>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</si>
  <si>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</si>
  <si>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</si>
  <si>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</si>
  <si>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</si>
  <si>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</si>
  <si>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</si>
  <si>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</si>
  <si>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</si>
  <si>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</si>
  <si>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</si>
  <si>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</si>
  <si>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</si>
  <si>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</si>
  <si>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</si>
  <si>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</si>
  <si>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</si>
  <si>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</si>
  <si>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</si>
  <si>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</si>
  <si>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</si>
  <si>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</si>
  <si>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</si>
  <si>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</si>
  <si>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</si>
  <si>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</si>
  <si>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</si>
  <si>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</si>
  <si>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</si>
  <si>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</si>
  <si>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</si>
  <si>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</si>
  <si>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</si>
  <si>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</si>
  <si>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</si>
  <si>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</si>
  <si>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</si>
  <si>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</si>
  <si>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</si>
  <si>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</si>
  <si>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</si>
  <si>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</si>
  <si>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</si>
  <si>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</si>
  <si>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</si>
  <si>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</si>
  <si>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</si>
  <si>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</si>
  <si>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</si>
  <si>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</si>
  <si>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</si>
  <si>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</si>
  <si>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</si>
  <si>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</si>
  <si>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</si>
  <si>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</si>
  <si>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</si>
  <si>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</si>
  <si>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</si>
  <si>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</si>
  <si>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</si>
  <si>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</si>
  <si>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</si>
  <si>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</si>
  <si>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</si>
  <si>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</si>
  <si>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</si>
  <si>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</si>
  <si>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</si>
  <si>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</si>
  <si>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</si>
  <si>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</si>
  <si>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</si>
  <si>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</si>
  <si>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</si>
  <si>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</si>
  <si>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</si>
  <si>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</si>
  <si>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</si>
  <si>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</si>
  <si>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</si>
  <si>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</si>
  <si>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</si>
  <si>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</si>
  <si>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</si>
  <si>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</si>
  <si>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</si>
  <si>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</si>
  <si>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</si>
  <si>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</si>
  <si>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</si>
  <si>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</si>
  <si>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</si>
  <si>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</si>
  <si>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</si>
  <si>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</si>
  <si>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</si>
  <si>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</si>
  <si>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</si>
  <si>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</si>
  <si>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</si>
  <si>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</si>
  <si>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</si>
  <si>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</si>
  <si>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</si>
  <si>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</si>
  <si>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</si>
  <si>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</si>
  <si>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</si>
  <si>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</si>
  <si>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</si>
  <si>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</si>
  <si>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</si>
  <si>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</si>
  <si>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</si>
  <si>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</si>
  <si>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</si>
  <si>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</si>
  <si>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</si>
  <si>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</si>
  <si>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</si>
  <si>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</si>
  <si>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</si>
  <si>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</si>
  <si>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</si>
  <si>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</si>
  <si>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</si>
  <si>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</si>
  <si>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</si>
  <si>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</si>
  <si>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</si>
  <si>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</si>
  <si>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</si>
  <si>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</si>
  <si>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</si>
  <si>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</si>
  <si>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</si>
  <si>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</si>
  <si>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</si>
  <si>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</si>
  <si>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</si>
  <si>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</si>
  <si>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</si>
  <si>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</si>
  <si>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</si>
  <si>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</si>
  <si>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</si>
  <si>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</si>
  <si>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</si>
  <si>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</si>
  <si>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</si>
  <si>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</si>
  <si>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</si>
  <si>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</si>
  <si>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</si>
  <si>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</si>
  <si>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</si>
  <si>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</si>
  <si>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</si>
  <si>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</si>
  <si>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</si>
  <si>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</si>
  <si>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</si>
  <si>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</si>
  <si>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</si>
  <si>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</si>
  <si>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</si>
  <si>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</si>
  <si>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</si>
  <si>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</si>
  <si>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</si>
  <si>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</si>
  <si>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</si>
  <si>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</si>
  <si>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</si>
  <si>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</si>
  <si>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</si>
  <si>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</si>
  <si>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</si>
  <si>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</si>
  <si>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</si>
  <si>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</si>
  <si>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</si>
  <si>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</si>
  <si>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</si>
  <si>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</si>
  <si>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</si>
  <si>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</si>
  <si>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</si>
  <si>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</si>
  <si>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</si>
  <si>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</si>
  <si>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</si>
  <si>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</si>
  <si>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</si>
  <si>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</si>
  <si>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</si>
  <si>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</si>
  <si>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</si>
  <si>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</si>
  <si>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</si>
  <si>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</si>
  <si>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</si>
  <si>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</si>
  <si>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</si>
  <si>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</si>
  <si>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</si>
  <si>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</si>
  <si>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</si>
  <si>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</si>
  <si>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</si>
  <si>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</si>
  <si>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</si>
  <si>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</si>
  <si>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</si>
  <si>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</si>
  <si>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</si>
  <si>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</si>
  <si>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</si>
  <si>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</si>
  <si>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</si>
  <si>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</si>
  <si>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</si>
  <si>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</si>
  <si>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</si>
  <si>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</si>
  <si>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</si>
  <si>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</si>
  <si>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</si>
  <si>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 xml:space="preserve">Davis </t>
  </si>
  <si>
    <t>James</t>
  </si>
  <si>
    <t>Lawrence Berkeley Laboratory</t>
  </si>
  <si>
    <t>1 Cyclotron Rd</t>
  </si>
  <si>
    <t>MS 74316C</t>
  </si>
  <si>
    <t>Berkeley</t>
  </si>
  <si>
    <t>jadavis@lbl.gov</t>
  </si>
  <si>
    <t>USA</t>
  </si>
  <si>
    <t>510-495-2692 or 650-218-8737</t>
  </si>
  <si>
    <t>11-2</t>
  </si>
  <si>
    <t xml:space="preserve">  12/18/2011</t>
  </si>
  <si>
    <t>solid</t>
  </si>
  <si>
    <t>oxide</t>
  </si>
  <si>
    <t>Rifle 1 (ox expt)</t>
  </si>
  <si>
    <t>Rifle 2 (ox expt)</t>
  </si>
  <si>
    <t>Rifle 3 (ox expt)</t>
  </si>
  <si>
    <t>Rifle 4 (ox expt)</t>
  </si>
  <si>
    <t>Rifle 5 (ox expt)</t>
  </si>
  <si>
    <t>Rifle 6 Brandy 3mM Fe(II)</t>
  </si>
  <si>
    <t>Rifle 7 Brandy 10mM Fe(II)</t>
  </si>
  <si>
    <t>Rifle 8 Brandy 30mM Fe(II)</t>
  </si>
  <si>
    <t>Rifle 9 Brandy sediment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</si>
</sst>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46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509271</xdr:colOff>
      <xdr:row>1</xdr:row>
      <xdr:rowOff>111125</xdr:rowOff>
    </xdr:from>
    <xdr:to>
      <xdr:col>10</xdr:col>
      <xdr:colOff>448992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Calibri"/>
            <a:ea typeface="Calibri"/>
            <a:cs typeface="Calibri"/>
          </a:endParaRPr>
        </a:p>
        <a:p>
          <a:pPr algn="l" rtl="0">
            <a:defRPr sz="1000"/>
          </a:pPr>
          <a:r>
            <a:rPr lang="en-US" sz="1600" b="1" i="0" u="none" strike="noStrike" baseline="0">
              <a:solidFill>
                <a:srgbClr val="DD0806"/>
              </a:solidFill>
              <a:latin typeface="Calibri"/>
              <a:ea typeface="Calibri"/>
              <a:cs typeface="Calibri"/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584200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06400" cy="723900"/>
        </a:xfrm>
        <a:prstGeom prst="rightBrace">
          <a:avLst>
            <a:gd name="adj1" fmla="val 7232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177800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03600" y="4953000"/>
          <a:ext cx="419100" cy="711200"/>
        </a:xfrm>
        <a:prstGeom prst="rightBrace">
          <a:avLst>
            <a:gd name="adj1" fmla="val 6890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1255014</xdr:colOff>
      <xdr:row>0</xdr:row>
      <xdr:rowOff>108340</xdr:rowOff>
    </xdr:from>
    <xdr:ext cx="4153000" cy="1754327"/>
    <xdr:sp macro="" textlink="">
      <xdr:nvSpPr>
        <xdr:cNvPr id="4" name="Rectangle 3"/>
        <xdr:cNvSpPr/>
      </xdr:nvSpPr>
      <xdr:spPr>
        <a:xfrm>
          <a:off x="7097014" y="108340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 rtl="0">
            <a:lnSpc>
              <a:spcPts val="6700"/>
            </a:lnSpc>
            <a:defRPr sz="1000"/>
          </a:pPr>
          <a:r>
            <a:rPr lang="en-US" sz="54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Example Data</a:t>
          </a:r>
        </a:p>
        <a:p>
          <a:pPr algn="ctr" rtl="0">
            <a:lnSpc>
              <a:spcPts val="6700"/>
            </a:lnSpc>
            <a:defRPr sz="1000"/>
          </a:pPr>
          <a:r>
            <a:rPr lang="en-US" sz="54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tabSelected="1" showRuler="0" zoomScale="85" zoomScaleNormal="85" zoomScalePageLayoutView="85" workbookViewId="0">
      <selection activeCell="B15" sqref="B15"/>
    </sheetView>
  </sheetViews>
  <sheetFormatPr defaultColWidth="9.140625"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886</v>
      </c>
      <c r="C5" s="9" t="s">
        <v>881</v>
      </c>
      <c r="K5" s="11"/>
    </row>
    <row r="6" spans="1:11">
      <c r="A6" s="18" t="s">
        <v>11</v>
      </c>
      <c r="B6" s="11" t="s">
        <v>887</v>
      </c>
      <c r="K6" s="11"/>
    </row>
    <row r="7" spans="1:11">
      <c r="A7" s="18" t="s">
        <v>878</v>
      </c>
      <c r="B7" s="11" t="s">
        <v>889</v>
      </c>
      <c r="K7" s="11"/>
    </row>
    <row r="8" spans="1:11">
      <c r="A8" s="18" t="s">
        <v>13</v>
      </c>
      <c r="B8" s="11" t="s">
        <v>888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94720</v>
      </c>
      <c r="K10" s="11"/>
    </row>
    <row r="11" spans="1:11">
      <c r="A11" s="18" t="s">
        <v>809</v>
      </c>
      <c r="B11" s="11" t="s">
        <v>890</v>
      </c>
      <c r="K11" s="11"/>
    </row>
    <row r="12" spans="1:11">
      <c r="A12" s="18" t="s">
        <v>26</v>
      </c>
      <c r="B12" s="11" t="s">
        <v>891</v>
      </c>
      <c r="K12" s="23"/>
    </row>
    <row r="13" spans="1:11">
      <c r="A13" s="18" t="s">
        <v>839</v>
      </c>
      <c r="B13" s="23">
        <v>3589</v>
      </c>
      <c r="K13" s="12"/>
    </row>
    <row r="14" spans="1:11">
      <c r="A14" s="18" t="s">
        <v>16</v>
      </c>
      <c r="B14" s="12">
        <v>41257</v>
      </c>
      <c r="K14" s="30"/>
    </row>
    <row r="15" spans="1:11">
      <c r="A15" s="18" t="s">
        <v>41</v>
      </c>
      <c r="B15" s="45" t="s">
        <v>892</v>
      </c>
      <c r="C15" s="9" t="s">
        <v>854</v>
      </c>
      <c r="K15" s="12"/>
    </row>
    <row r="16" spans="1:11">
      <c r="A16" s="18" t="s">
        <v>40</v>
      </c>
      <c r="B16" s="12" t="s">
        <v>893</v>
      </c>
      <c r="C16" s="9" t="s">
        <v>854</v>
      </c>
      <c r="K16" s="14"/>
    </row>
    <row r="17" spans="1:34">
      <c r="A17" s="18" t="s">
        <v>811</v>
      </c>
      <c r="B17" s="14">
        <v>40898</v>
      </c>
      <c r="C17" s="9" t="s">
        <v>853</v>
      </c>
      <c r="K17" s="13"/>
    </row>
    <row r="18" spans="1:34">
      <c r="A18" s="18" t="s">
        <v>42</v>
      </c>
      <c r="B18" s="11"/>
      <c r="C18" s="9" t="s">
        <v>853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9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896</v>
      </c>
      <c r="B24" s="9" t="s">
        <v>35</v>
      </c>
      <c r="C24" s="19">
        <v>5.0000000000000001E-4</v>
      </c>
      <c r="D24" s="32">
        <f>IF('Notice Data (Enter Data Here)'!$C24="","",'Notice Data (Enter Data Here)'!$C24*VLOOKUP('Notice Data (Enter Data Here)'!$B24,Doedata,4)*37000000000)</f>
        <v>6.2159999999999993</v>
      </c>
      <c r="E24" s="10" t="s">
        <v>894</v>
      </c>
      <c r="F24" s="10" t="s">
        <v>895</v>
      </c>
      <c r="G24" s="10">
        <v>1</v>
      </c>
      <c r="H24" s="10" t="s">
        <v>832</v>
      </c>
      <c r="I24" s="10">
        <v>1</v>
      </c>
      <c r="J24" s="27">
        <f>IF('Notice Data (Enter Data Here)'!$D24="","",'Notice Data (Enter Data Here)'!$D24/37000000000)</f>
        <v>1.6799999999999999E-10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897</v>
      </c>
      <c r="B25" s="9" t="s">
        <v>35</v>
      </c>
      <c r="C25" s="19">
        <v>5.0000000000000001E-4</v>
      </c>
      <c r="D25" s="32">
        <f>IF('Notice Data (Enter Data Here)'!$C25="","",'Notice Data (Enter Data Here)'!$C25*VLOOKUP('Notice Data (Enter Data Here)'!$B25,Doedata,4)*37000000000)</f>
        <v>6.2159999999999993</v>
      </c>
      <c r="E25" s="10" t="s">
        <v>894</v>
      </c>
      <c r="F25" s="10" t="s">
        <v>895</v>
      </c>
      <c r="G25" s="10">
        <v>1</v>
      </c>
      <c r="H25" s="10" t="s">
        <v>832</v>
      </c>
      <c r="I25" s="10">
        <v>1</v>
      </c>
      <c r="J25" s="27">
        <f>IF('Notice Data (Enter Data Here)'!$D25="","",'Notice Data (Enter Data Here)'!$D25/37000000000)</f>
        <v>1.6799999999999999E-10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898</v>
      </c>
      <c r="B26" s="9" t="s">
        <v>35</v>
      </c>
      <c r="C26" s="19">
        <v>5.0000000000000001E-4</v>
      </c>
      <c r="D26" s="32">
        <f>IF('Notice Data (Enter Data Here)'!$C26="","",'Notice Data (Enter Data Here)'!$C26*VLOOKUP('Notice Data (Enter Data Here)'!$B26,Doedata,4)*37000000000)</f>
        <v>6.2159999999999993</v>
      </c>
      <c r="E26" s="10" t="s">
        <v>894</v>
      </c>
      <c r="F26" s="10" t="s">
        <v>895</v>
      </c>
      <c r="G26" s="10">
        <v>1</v>
      </c>
      <c r="H26" s="10" t="s">
        <v>832</v>
      </c>
      <c r="I26" s="10">
        <v>1</v>
      </c>
      <c r="J26" s="27">
        <f>IF('Notice Data (Enter Data Here)'!$D26="","",'Notice Data (Enter Data Here)'!$D26/37000000000)</f>
        <v>1.6799999999999999E-10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899</v>
      </c>
      <c r="B27" s="9" t="s">
        <v>35</v>
      </c>
      <c r="C27" s="19">
        <v>5.0000000000000001E-4</v>
      </c>
      <c r="D27" s="32">
        <f>IF('Notice Data (Enter Data Here)'!$C27="","",'Notice Data (Enter Data Here)'!$C27*VLOOKUP('Notice Data (Enter Data Here)'!$B27,Doedata,4)*37000000000)</f>
        <v>6.2159999999999993</v>
      </c>
      <c r="E27" s="10" t="s">
        <v>894</v>
      </c>
      <c r="F27" s="10" t="s">
        <v>895</v>
      </c>
      <c r="G27" s="10">
        <v>1</v>
      </c>
      <c r="H27" s="10" t="s">
        <v>832</v>
      </c>
      <c r="I27" s="10">
        <v>1</v>
      </c>
      <c r="J27" s="27">
        <f>IF('Notice Data (Enter Data Here)'!$D27="","",'Notice Data (Enter Data Here)'!$D27/37000000000)</f>
        <v>1.6799999999999999E-10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900</v>
      </c>
      <c r="B28" s="9" t="s">
        <v>35</v>
      </c>
      <c r="C28" s="19">
        <v>5.0000000000000001E-4</v>
      </c>
      <c r="D28" s="32">
        <f>IF('Notice Data (Enter Data Here)'!$C28="","",'Notice Data (Enter Data Here)'!$C28*VLOOKUP('Notice Data (Enter Data Here)'!$B28,Doedata,4)*37000000000)</f>
        <v>6.2159999999999993</v>
      </c>
      <c r="E28" s="10" t="s">
        <v>894</v>
      </c>
      <c r="F28" s="10" t="s">
        <v>895</v>
      </c>
      <c r="G28" s="10">
        <v>1</v>
      </c>
      <c r="H28" s="10" t="s">
        <v>832</v>
      </c>
      <c r="I28" s="10">
        <v>1</v>
      </c>
      <c r="J28" s="27">
        <f>IF('Notice Data (Enter Data Here)'!$D28="","",'Notice Data (Enter Data Here)'!$D28/37000000000)</f>
        <v>1.6799999999999999E-10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901</v>
      </c>
      <c r="B29" s="9" t="s">
        <v>35</v>
      </c>
      <c r="C29" s="19">
        <v>5.0000000000000001E-4</v>
      </c>
      <c r="D29" s="32">
        <f>IF('Notice Data (Enter Data Here)'!$C29="","",'Notice Data (Enter Data Here)'!$C29*VLOOKUP('Notice Data (Enter Data Here)'!$B29,Doedata,4)*37000000000)</f>
        <v>6.2159999999999993</v>
      </c>
      <c r="E29" s="10" t="s">
        <v>894</v>
      </c>
      <c r="F29" s="10" t="s">
        <v>895</v>
      </c>
      <c r="G29" s="10">
        <v>1</v>
      </c>
      <c r="H29" s="10" t="s">
        <v>832</v>
      </c>
      <c r="I29" s="10">
        <v>1</v>
      </c>
      <c r="J29" s="27">
        <f>IF('Notice Data (Enter Data Here)'!$D29="","",'Notice Data (Enter Data Here)'!$D29/37000000000)</f>
        <v>1.6799999999999999E-10</v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902</v>
      </c>
      <c r="B30" s="9" t="s">
        <v>35</v>
      </c>
      <c r="C30" s="19">
        <v>5.0000000000000001E-4</v>
      </c>
      <c r="D30" s="32">
        <f>IF('Notice Data (Enter Data Here)'!$C30="","",'Notice Data (Enter Data Here)'!$C30*VLOOKUP('Notice Data (Enter Data Here)'!$B30,Doedata,4)*37000000000)</f>
        <v>6.2159999999999993</v>
      </c>
      <c r="E30" s="10" t="s">
        <v>894</v>
      </c>
      <c r="F30" s="10" t="s">
        <v>895</v>
      </c>
      <c r="G30" s="10">
        <v>1</v>
      </c>
      <c r="H30" s="10" t="s">
        <v>832</v>
      </c>
      <c r="I30" s="10">
        <v>1</v>
      </c>
      <c r="J30" s="27">
        <f>IF('Notice Data (Enter Data Here)'!$D30="","",'Notice Data (Enter Data Here)'!$D30/37000000000)</f>
        <v>1.6799999999999999E-10</v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903</v>
      </c>
      <c r="B31" s="9" t="s">
        <v>35</v>
      </c>
      <c r="C31" s="19">
        <v>5.0000000000000001E-4</v>
      </c>
      <c r="D31" s="32">
        <f>IF('Notice Data (Enter Data Here)'!$C31="","",'Notice Data (Enter Data Here)'!$C31*VLOOKUP('Notice Data (Enter Data Here)'!$B31,Doedata,4)*37000000000)</f>
        <v>6.2159999999999993</v>
      </c>
      <c r="E31" s="10" t="s">
        <v>894</v>
      </c>
      <c r="F31" s="10" t="s">
        <v>895</v>
      </c>
      <c r="G31" s="10">
        <v>1</v>
      </c>
      <c r="H31" s="10" t="s">
        <v>832</v>
      </c>
      <c r="I31" s="10">
        <v>1</v>
      </c>
      <c r="J31" s="27">
        <f>IF('Notice Data (Enter Data Here)'!$D31="","",'Notice Data (Enter Data Here)'!$D31/37000000000)</f>
        <v>1.6799999999999999E-10</v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904</v>
      </c>
      <c r="B32" s="9" t="s">
        <v>35</v>
      </c>
      <c r="C32" s="19">
        <v>5.0000000000000001E-4</v>
      </c>
      <c r="D32" s="32">
        <f>IF('Notice Data (Enter Data Here)'!$C32="","",'Notice Data (Enter Data Here)'!$C32*VLOOKUP('Notice Data (Enter Data Here)'!$B32,Doedata,4)*37000000000)</f>
        <v>6.2159999999999993</v>
      </c>
      <c r="E32" s="10" t="s">
        <v>894</v>
      </c>
      <c r="F32" s="10" t="s">
        <v>895</v>
      </c>
      <c r="G32" s="10">
        <v>1</v>
      </c>
      <c r="H32" s="10" t="s">
        <v>832</v>
      </c>
      <c r="I32" s="10">
        <v>1</v>
      </c>
      <c r="J32" s="27">
        <f>IF('Notice Data (Enter Data Here)'!$D32="","",'Notice Data (Enter Data Here)'!$D32/37000000000)</f>
        <v>1.6799999999999999E-10</v>
      </c>
      <c r="K32" s="42"/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K33" s="43"/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K34" s="42"/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K35" s="43"/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6"/>
  <sheetViews>
    <sheetView showRuler="0" workbookViewId="0">
      <selection activeCell="C5" sqref="C5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showRuler="0"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showRuler="0"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2010-11-18T22:52:38Z</cp:lastPrinted>
  <dcterms:created xsi:type="dcterms:W3CDTF">2010-11-12T20:51:00Z</dcterms:created>
  <dcterms:modified xsi:type="dcterms:W3CDTF">2012-12-14T20:19:27Z</dcterms:modified>
</cp:coreProperties>
</file>