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6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<sst xmlns="http://schemas.openxmlformats.org/spreadsheetml/2006/main" count="3267" uniqueCount="891">
  <si>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</si>
  <si>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</si>
  <si>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</si>
  <si>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</si>
  <si>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</si>
  <si>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</si>
  <si>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</si>
  <si>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</si>
  <si>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</si>
  <si>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</si>
  <si>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</si>
  <si>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</si>
  <si>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</si>
  <si>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</si>
  <si>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</si>
  <si>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</si>
  <si>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</si>
  <si>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</si>
  <si>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</si>
  <si>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</si>
  <si>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</si>
  <si>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</si>
  <si>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</si>
  <si>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</si>
  <si>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</si>
  <si>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</si>
  <si>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</si>
  <si>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</si>
  <si>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</si>
  <si>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</si>
  <si>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</si>
  <si>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</si>
  <si>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</si>
  <si>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</si>
  <si>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</si>
  <si>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</si>
  <si>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</si>
  <si>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</si>
  <si>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</si>
  <si>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</si>
  <si>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</si>
  <si>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</si>
  <si>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</si>
  <si>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</si>
  <si>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</si>
  <si>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</si>
  <si>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</si>
  <si>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</si>
  <si>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</si>
  <si>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</si>
  <si>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</si>
  <si>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</si>
  <si>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</si>
  <si>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</si>
  <si>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</si>
  <si>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</si>
  <si>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</si>
  <si>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</si>
  <si>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</si>
  <si>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</si>
  <si>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</si>
  <si>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</si>
  <si>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</si>
  <si>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</si>
  <si>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</si>
  <si>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</si>
  <si>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</si>
  <si>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</si>
  <si>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</si>
  <si>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</si>
  <si>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</si>
  <si>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</si>
  <si>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</si>
  <si>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</si>
  <si>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</si>
  <si>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</si>
  <si>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</si>
  <si>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</si>
  <si>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</si>
  <si>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</si>
  <si>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</si>
  <si>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</si>
  <si>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</si>
  <si>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</si>
  <si>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</si>
  <si>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</si>
  <si>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</si>
  <si>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</si>
  <si>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</si>
  <si>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</si>
  <si>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</si>
  <si>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</si>
  <si>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</si>
  <si>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</si>
  <si>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</si>
  <si>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</si>
  <si>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</si>
  <si>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</si>
  <si>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</si>
  <si>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</si>
  <si>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</si>
  <si>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</si>
  <si>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</si>
  <si>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</si>
  <si>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</si>
  <si>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</si>
  <si>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</si>
  <si>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</si>
  <si>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</si>
  <si>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</si>
  <si>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</si>
  <si>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</si>
  <si>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</si>
  <si>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</si>
  <si>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</si>
  <si>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</si>
  <si>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</si>
  <si>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</si>
  <si>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</si>
  <si>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</si>
  <si>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</si>
  <si>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</si>
  <si>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</si>
  <si>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</si>
  <si>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</si>
  <si>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</si>
  <si>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</si>
  <si>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</si>
  <si>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</si>
  <si>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</si>
  <si>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</si>
  <si>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</si>
  <si>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</si>
  <si>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</si>
  <si>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</si>
  <si>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</si>
  <si>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</si>
  <si>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</si>
  <si>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</si>
  <si>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</si>
  <si>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</si>
  <si>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</si>
  <si>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</si>
  <si>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</si>
  <si>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</si>
  <si>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</si>
  <si>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</si>
  <si>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</si>
  <si>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</si>
  <si>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</si>
  <si>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</si>
  <si>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</si>
  <si>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</si>
  <si>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</si>
  <si>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</si>
  <si>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</si>
  <si>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</si>
  <si>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</si>
  <si>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</si>
  <si>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</si>
  <si>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</si>
  <si>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</si>
  <si>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</si>
  <si>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</si>
  <si>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</si>
  <si>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</si>
  <si>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</si>
  <si>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</si>
  <si>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</si>
  <si>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</si>
  <si>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</si>
  <si>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</si>
  <si>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</si>
  <si>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</si>
  <si>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</si>
  <si>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</si>
  <si>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</si>
  <si>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</si>
  <si>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</si>
  <si>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</si>
  <si>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</si>
  <si>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</si>
  <si>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</si>
  <si>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</si>
  <si>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</si>
  <si>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</si>
  <si>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</si>
  <si>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</si>
  <si>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</si>
  <si>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</si>
  <si>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</si>
  <si>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</si>
  <si>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</si>
  <si>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</si>
  <si>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</si>
  <si>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</si>
  <si>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</si>
  <si>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</si>
  <si>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</si>
  <si>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</si>
  <si>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</si>
  <si>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</si>
  <si>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</si>
  <si>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</si>
  <si>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</si>
  <si>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</si>
  <si>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</si>
  <si>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</si>
  <si>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</si>
  <si>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</si>
  <si>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</si>
  <si>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</si>
  <si>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</si>
  <si>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</si>
  <si>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</si>
  <si>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</si>
  <si>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</si>
  <si>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</si>
  <si>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</si>
  <si>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</si>
  <si>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</si>
  <si>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</si>
  <si>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</si>
  <si>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</si>
  <si>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</si>
  <si>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</si>
  <si>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</si>
  <si>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</si>
  <si>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</si>
  <si>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</si>
  <si>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</si>
  <si>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</si>
  <si>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</si>
  <si>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</si>
  <si>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</si>
  <si>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</si>
  <si>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</si>
  <si>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</si>
  <si>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</si>
  <si>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</si>
  <si>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</si>
  <si>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</si>
  <si>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</si>
  <si>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</si>
  <si>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</si>
  <si>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</si>
  <si>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</si>
  <si>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</si>
  <si>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</si>
  <si>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</si>
  <si>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</si>
  <si>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</si>
  <si>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</si>
  <si>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</si>
  <si>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</si>
  <si>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</si>
  <si>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</si>
  <si>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</si>
  <si>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</si>
  <si>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</si>
  <si>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</si>
  <si>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</si>
  <si>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</si>
  <si>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</si>
  <si>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</si>
  <si>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</si>
  <si>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</si>
  <si>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</si>
  <si>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</si>
  <si>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</si>
  <si>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</si>
  <si>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</si>
  <si>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</si>
  <si>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</si>
  <si>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</si>
  <si>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</si>
  <si>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</si>
  <si>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</si>
  <si>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</si>
  <si>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</si>
  <si>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</si>
  <si>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</si>
  <si>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</si>
  <si>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</si>
  <si>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</si>
  <si>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</si>
  <si>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</si>
  <si>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</si>
  <si>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</si>
  <si>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</si>
  <si>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</si>
  <si>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</si>
  <si>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</si>
  <si>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</si>
  <si>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</si>
  <si>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</si>
  <si>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</si>
  <si>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</si>
  <si>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</si>
  <si>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</si>
  <si>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</si>
  <si>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</si>
  <si>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</si>
  <si>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</si>
  <si>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</si>
  <si>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</si>
  <si>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</si>
  <si>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</si>
  <si>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</si>
  <si>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</si>
  <si>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</si>
  <si>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</si>
  <si>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</si>
  <si>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</si>
  <si>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</si>
  <si>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</si>
  <si>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</si>
  <si>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</si>
  <si>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</si>
  <si>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</si>
  <si>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</si>
  <si>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</si>
  <si>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</si>
  <si>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</si>
  <si>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</si>
  <si>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</si>
  <si>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</si>
  <si>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</si>
  <si>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</si>
  <si>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</si>
  <si>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</si>
  <si>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</si>
  <si>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</si>
  <si>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</si>
  <si>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</si>
  <si>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</si>
  <si>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</si>
  <si>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</si>
  <si>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</si>
  <si>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</si>
  <si>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</si>
  <si>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</si>
  <si>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</si>
  <si>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</si>
  <si>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</si>
  <si>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</si>
  <si>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</si>
  <si>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</si>
  <si>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</si>
  <si>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</si>
  <si>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</si>
  <si>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</si>
  <si>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</si>
  <si>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</si>
  <si>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</si>
  <si>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</si>
  <si>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</si>
  <si>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</si>
  <si>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</si>
  <si>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</si>
  <si>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</si>
  <si>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</si>
  <si>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</si>
  <si>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</si>
  <si>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</si>
  <si>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</si>
  <si>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</si>
  <si>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</si>
  <si>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</si>
  <si>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</si>
  <si>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</si>
  <si>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</si>
  <si>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</si>
  <si>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</si>
  <si>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</si>
  <si>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</si>
  <si>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</si>
  <si>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</si>
  <si>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</si>
  <si>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</si>
  <si>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</si>
  <si>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</si>
  <si>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</si>
  <si>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</si>
  <si>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</si>
  <si>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</si>
  <si>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</si>
  <si>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</si>
  <si>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</si>
  <si>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</si>
  <si>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</si>
  <si>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</si>
  <si>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</si>
  <si>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</si>
  <si>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</si>
  <si>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</si>
  <si>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</si>
  <si>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</si>
  <si>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</si>
  <si>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</si>
  <si>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</si>
  <si>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</si>
  <si>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</si>
  <si>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</si>
  <si>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</si>
  <si>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</si>
  <si>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</si>
  <si>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</si>
  <si>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</si>
  <si>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</si>
  <si>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</si>
  <si>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</si>
  <si>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</si>
  <si>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</si>
  <si>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</si>
  <si>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</si>
  <si>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</si>
  <si>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</si>
  <si>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</si>
  <si>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</si>
  <si>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</si>
  <si>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</si>
  <si>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</si>
  <si>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</si>
  <si>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</si>
  <si>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</si>
  <si>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</si>
  <si>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</si>
  <si>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</si>
  <si>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</si>
  <si>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</si>
  <si>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</si>
  <si>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</si>
  <si>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</si>
  <si>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</si>
  <si>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</si>
  <si>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</si>
  <si>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</si>
  <si>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</si>
  <si>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</si>
  <si>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</si>
  <si>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</si>
  <si>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</si>
  <si>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</si>
  <si>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</si>
  <si>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</si>
  <si>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</si>
  <si>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</si>
  <si>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</si>
  <si>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</si>
  <si>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</si>
  <si>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</si>
  <si>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</si>
  <si>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</si>
  <si>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</si>
  <si>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</si>
  <si>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</si>
  <si>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</si>
  <si>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</si>
  <si>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</si>
  <si>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</si>
  <si>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</si>
  <si>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</si>
  <si>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</si>
  <si>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</si>
  <si>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</si>
  <si>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</si>
  <si>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</si>
  <si>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</si>
  <si>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</si>
  <si>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</si>
  <si>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</si>
  <si>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</si>
  <si>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</si>
  <si>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</si>
  <si>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</si>
  <si>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</si>
  <si>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</si>
  <si>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</si>
  <si>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</si>
  <si>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</si>
  <si>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</si>
  <si>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</si>
  <si>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</si>
  <si>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</si>
  <si>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</si>
  <si>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</si>
  <si>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</si>
  <si>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</si>
  <si>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</si>
  <si>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</si>
  <si>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</si>
  <si>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</si>
  <si>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</si>
  <si>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</si>
  <si>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</si>
  <si>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</si>
  <si>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</si>
  <si>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</si>
  <si>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</si>
  <si>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</si>
  <si>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</si>
  <si>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</si>
  <si>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</si>
  <si>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</si>
  <si>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</si>
  <si>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</si>
  <si>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</si>
  <si>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</si>
  <si>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</si>
  <si>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</si>
  <si>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</si>
  <si>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</si>
  <si>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</si>
  <si>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</si>
  <si>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</si>
  <si>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</si>
  <si>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</si>
  <si>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</si>
  <si>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</si>
  <si>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</si>
  <si>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</si>
  <si>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</si>
  <si>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</si>
  <si>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</si>
  <si>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</si>
  <si>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</si>
  <si>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</si>
  <si>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</si>
  <si>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</si>
  <si>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</si>
  <si>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</si>
  <si>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</si>
  <si>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</si>
  <si>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</si>
  <si>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</si>
  <si>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</si>
  <si>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</si>
  <si>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</si>
  <si>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</si>
  <si>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</si>
  <si>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</si>
  <si>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</si>
  <si>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</si>
  <si>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</si>
  <si>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</si>
  <si>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</si>
  <si>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</si>
  <si>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</si>
  <si>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</si>
  <si>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</si>
  <si>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</si>
  <si>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</si>
  <si>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</si>
  <si>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</si>
  <si>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</si>
  <si>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</si>
  <si>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</si>
  <si>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</si>
  <si>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</si>
  <si>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</si>
  <si>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</si>
  <si>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</si>
  <si>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</si>
  <si>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</si>
  <si>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</si>
  <si>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</si>
  <si>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</si>
  <si>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</si>
  <si>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</si>
  <si>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</si>
  <si>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</si>
  <si>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</si>
  <si>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</si>
  <si>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</si>
  <si>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</si>
  <si>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</si>
  <si>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</si>
  <si>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</si>
  <si>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</si>
  <si>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</si>
  <si>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</si>
  <si>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</si>
  <si>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</si>
  <si>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</si>
  <si>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</si>
  <si>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</si>
  <si>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</si>
  <si>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</si>
  <si>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</si>
  <si>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</si>
  <si>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</si>
  <si>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</si>
  <si>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</si>
  <si>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</si>
  <si>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</si>
  <si>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</si>
  <si>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</si>
  <si>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</si>
  <si>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</si>
  <si>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</si>
  <si>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</si>
  <si>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</si>
  <si>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</si>
  <si>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</si>
  <si>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</si>
  <si>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</si>
  <si>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</si>
  <si>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</si>
  <si>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</si>
  <si>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</si>
  <si>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</si>
  <si>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</si>
  <si>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</si>
  <si>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</si>
  <si>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</si>
  <si>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</si>
  <si>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</si>
  <si>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</si>
  <si>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</si>
  <si>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</si>
  <si>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</si>
  <si>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</si>
  <si>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</si>
  <si>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</si>
  <si>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</si>
  <si>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</si>
  <si>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</si>
  <si>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</si>
  <si>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</si>
  <si>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</si>
  <si>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</si>
  <si>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</si>
  <si>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</si>
  <si>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</si>
  <si>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</si>
  <si>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</si>
  <si>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</si>
  <si>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</si>
  <si>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</si>
  <si>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</si>
  <si>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</si>
  <si>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</si>
  <si>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</si>
  <si>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</si>
  <si>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</si>
  <si>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</si>
  <si>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</si>
  <si>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</si>
  <si>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</si>
  <si>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</si>
  <si>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</si>
  <si>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</si>
  <si>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</si>
  <si>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</si>
  <si>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</si>
  <si>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</si>
  <si>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</si>
  <si>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</si>
  <si>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</si>
  <si>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</si>
  <si>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</si>
  <si>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</si>
  <si>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</si>
  <si>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</si>
  <si>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</si>
  <si>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</si>
  <si>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</si>
  <si>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</si>
  <si>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</si>
  <si>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</si>
  <si>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</si>
  <si>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</si>
  <si>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</si>
  <si>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</si>
  <si>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</si>
  <si>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</si>
  <si>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</si>
  <si>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</si>
  <si>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</si>
  <si>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</si>
  <si>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</si>
  <si>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</si>
  <si>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</si>
  <si>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</si>
  <si>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</si>
  <si>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</si>
  <si>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</si>
  <si>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</si>
  <si>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</si>
  <si>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</si>
  <si>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</si>
  <si>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</si>
  <si>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</si>
  <si>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</si>
  <si>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</si>
  <si>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</si>
  <si>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</si>
  <si>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</si>
  <si>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</si>
  <si>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</si>
  <si>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</si>
  <si>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</si>
  <si>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</si>
  <si>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</si>
  <si>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</si>
  <si>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</si>
  <si>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</si>
  <si>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</si>
  <si>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</si>
  <si>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</si>
  <si>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</si>
  <si>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</si>
  <si>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</si>
  <si>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</si>
  <si>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</si>
  <si>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</si>
  <si>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</si>
  <si>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</si>
  <si>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</si>
  <si>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</si>
  <si>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</si>
  <si>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</si>
  <si>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</si>
  <si>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</si>
  <si>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</si>
  <si>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</si>
  <si>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</si>
  <si>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</si>
  <si>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</si>
  <si>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</si>
  <si>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</si>
  <si>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</si>
  <si>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</si>
  <si>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</si>
  <si>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</si>
  <si>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</si>
  <si>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</si>
  <si>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</si>
  <si>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</si>
  <si>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</si>
  <si>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</si>
  <si>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</si>
  <si>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</si>
  <si>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</si>
  <si>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</si>
  <si>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</si>
  <si>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</si>
  <si>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</si>
  <si>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</si>
  <si>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</si>
  <si>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</si>
  <si>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</si>
  <si>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</si>
  <si>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</si>
  <si>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</si>
  <si>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</si>
  <si>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</si>
  <si>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</si>
  <si>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</si>
  <si>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</si>
  <si>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</si>
  <si>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</si>
  <si>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</si>
  <si>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</si>
  <si>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</si>
  <si>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</si>
  <si>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</si>
  <si>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</si>
  <si>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</si>
  <si>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</si>
  <si>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</si>
  <si>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</si>
  <si>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</si>
  <si>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</si>
  <si>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</si>
  <si>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</si>
  <si>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</si>
  <si>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</si>
  <si>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</si>
  <si>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</si>
  <si>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</si>
  <si>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</si>
  <si>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</si>
  <si>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</si>
  <si>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</si>
  <si>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</si>
  <si>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</si>
  <si>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</si>
  <si>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</si>
  <si>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</si>
  <si>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</si>
  <si>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</si>
  <si>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</si>
  <si>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</si>
  <si>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</si>
  <si>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</si>
  <si>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</si>
  <si>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</si>
  <si>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</si>
  <si>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</si>
  <si>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</si>
  <si>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</si>
  <si>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</si>
  <si>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</si>
  <si>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</si>
  <si>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</si>
  <si>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</si>
  <si>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</si>
  <si>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</si>
  <si>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</si>
  <si>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</si>
  <si>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</si>
  <si>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</si>
  <si>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</si>
  <si>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</si>
  <si>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</si>
  <si>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</si>
  <si>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</si>
  <si>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</si>
  <si>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</si>
  <si>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</si>
  <si>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</si>
  <si>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</si>
  <si>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</si>
  <si>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</si>
  <si>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</si>
  <si>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</si>
  <si>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</si>
  <si>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</si>
  <si>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</si>
  <si>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</si>
  <si>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</si>
  <si>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</si>
  <si>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</si>
  <si>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</si>
  <si>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</si>
  <si>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</si>
  <si>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</si>
  <si>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</si>
  <si>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</si>
  <si>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</si>
  <si>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</si>
  <si>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</si>
  <si>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</si>
  <si>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</si>
  <si>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</si>
  <si>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</si>
  <si>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</si>
  <si>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</si>
  <si>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</si>
  <si>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</si>
  <si>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</si>
  <si>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</si>
  <si>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</si>
  <si>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</si>
  <si>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</si>
  <si>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</si>
  <si>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</si>
  <si>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</si>
  <si>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</si>
  <si>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</si>
  <si>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</si>
  <si>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</si>
  <si>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</si>
  <si>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</si>
  <si>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</si>
  <si>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</si>
  <si>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</si>
  <si>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</si>
  <si>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</si>
  <si>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</si>
  <si>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</si>
  <si>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</si>
  <si>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</si>
  <si>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</si>
  <si>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</si>
  <si>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</si>
  <si>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USA</t>
  </si>
  <si>
    <t>Janot</t>
  </si>
  <si>
    <t>Noemie</t>
  </si>
  <si>
    <t>MS 69</t>
  </si>
  <si>
    <t>415-595-0904</t>
  </si>
  <si>
    <t>1J</t>
  </si>
  <si>
    <t>2B</t>
  </si>
  <si>
    <t>3B</t>
  </si>
  <si>
    <t>3C</t>
  </si>
  <si>
    <t>2H</t>
  </si>
  <si>
    <t>2I</t>
  </si>
  <si>
    <t>2E</t>
  </si>
  <si>
    <t>2F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</si>
</sst>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emie Janot" refreshedDate="41161.474023842595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9999999999999995E-4" maxValue="2.8000000000000004E-3"/>
    </cacheField>
    <cacheField name="Activity (Bq)" numFmtId="11">
      <sharedItems containsMixedTypes="1" containsNumber="1" minValue="15.100480847999998" maxValue="70.468910624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4.0812110399999995E-10" maxValue="1.9045651520000002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3C"/>
    <x v="0"/>
    <n v="1.65E-3"/>
    <n v="41.526322331999999"/>
    <s v="Solid"/>
    <s v="Other"/>
    <n v="1"/>
    <m/>
    <m/>
    <n v="1.1223330359999999E-9"/>
  </r>
  <r>
    <s v="3B"/>
    <x v="0"/>
    <n v="1.65E-3"/>
    <n v="41.526322331999999"/>
    <s v="Solid"/>
    <s v="Other"/>
    <n v="1"/>
    <m/>
    <m/>
    <n v="1.1223330359999999E-9"/>
  </r>
  <r>
    <s v="2E"/>
    <x v="0"/>
    <n v="5.9999999999999995E-4"/>
    <n v="15.100480847999998"/>
    <s v="Solid"/>
    <s v="Other"/>
    <n v="1"/>
    <m/>
    <m/>
    <n v="4.0812110399999995E-10"/>
  </r>
  <r>
    <s v="2F"/>
    <x v="0"/>
    <n v="1.65E-3"/>
    <n v="41.526322331999999"/>
    <s v="Solid"/>
    <s v="Other"/>
    <n v="1"/>
    <m/>
    <m/>
    <n v="1.1223330359999999E-9"/>
  </r>
  <r>
    <s v="2H"/>
    <x v="0"/>
    <n v="5.9999999999999995E-4"/>
    <n v="15.100480847999998"/>
    <s v="Solid"/>
    <s v="Other"/>
    <n v="1"/>
    <m/>
    <m/>
    <n v="4.0812110399999995E-10"/>
  </r>
  <r>
    <s v="2I"/>
    <x v="0"/>
    <n v="1.65E-3"/>
    <n v="41.526322331999999"/>
    <s v="Solid"/>
    <s v="Other"/>
    <n v="1"/>
    <m/>
    <m/>
    <n v="1.1223330359999999E-9"/>
  </r>
  <r>
    <s v="1J"/>
    <x v="0"/>
    <n v="2.6999999999999997E-3"/>
    <n v="67.952163815999981"/>
    <s v="Solid"/>
    <s v="Other"/>
    <n v="1"/>
    <m/>
    <m/>
    <n v="1.8365449679999995E-9"/>
  </r>
  <r>
    <s v="2B"/>
    <x v="0"/>
    <n v="2.8000000000000004E-3"/>
    <n v="70.468910624000003"/>
    <s v="Solid"/>
    <s v="Other"/>
    <n v="1"/>
    <m/>
    <m/>
    <n v="1.9045651520000002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0">
      <calculatedColumnFormula>B24*A24/1000</calculatedColumnFormula>
    </tableColumn>
    <tableColumn id="9" name="Activity (Bq)" dataDxfId="19">
      <calculatedColumnFormula>IF(Table5[[#This Row],[Mass (g)]]="","",Table5[[#This Row],[Mass (g)]]*VLOOKUP(Table5[[#This Row],[Nuclide]],Doedata,4)*37000000000)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2" dataDxfId="11">
  <autoFilter ref="A1:B19"/>
  <tableColumns count="2">
    <tableColumn id="1" name="Parameter" dataDxfId="10"/>
    <tableColumn id="2" name="Value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7">
      <calculatedColumnFormula>IF(Table58[[#This Row],[Mass (g)]]="","",Table58[[#This Row],[Mass (g)]]*VLOOKUP(Table58[[#This Row],[Nuclide]],Doedata,4)*37000000000)</calculatedColumnFormula>
    </tableColumn>
    <tableColumn id="5" name="Physical State" dataDxfId="6"/>
    <tableColumn id="6" name="Chemical State" dataDxfId="5"/>
    <tableColumn id="7" name="Notice Type" dataDxfId="4"/>
    <tableColumn id="8" name="Cont Cat No" dataDxfId="3"/>
    <tableColumn id="3" name="Shipping Package Number" dataDxfId="2"/>
    <tableColumn id="10" name="Activity (Ci)" dataDxfId="1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9" sqref="F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879</v>
      </c>
    </row>
    <row r="3" spans="1:3">
      <c r="A3" s="18" t="s">
        <v>9</v>
      </c>
      <c r="B3" s="11" t="s">
        <v>880</v>
      </c>
    </row>
    <row r="4" spans="1:3">
      <c r="A4" s="18" t="s">
        <v>12</v>
      </c>
      <c r="B4" s="11" t="s">
        <v>21</v>
      </c>
    </row>
    <row r="5" spans="1:3">
      <c r="A5" s="18" t="s">
        <v>10</v>
      </c>
      <c r="B5" s="11" t="s">
        <v>22</v>
      </c>
      <c r="C5" s="9" t="s">
        <v>875</v>
      </c>
    </row>
    <row r="6" spans="1:3">
      <c r="A6" s="18" t="s">
        <v>11</v>
      </c>
      <c r="B6" s="11" t="s">
        <v>881</v>
      </c>
    </row>
    <row r="7" spans="1:3">
      <c r="A7" s="18" t="s">
        <v>13</v>
      </c>
      <c r="B7" s="11" t="s">
        <v>24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94025</v>
      </c>
    </row>
    <row r="10" spans="1:3">
      <c r="A10" s="18" t="s">
        <v>809</v>
      </c>
      <c r="B10" s="11" t="s">
        <v>878</v>
      </c>
    </row>
    <row r="11" spans="1:3">
      <c r="A11" s="18" t="s">
        <v>26</v>
      </c>
      <c r="B11" s="11" t="s">
        <v>882</v>
      </c>
    </row>
    <row r="12" spans="1:3">
      <c r="A12" s="18" t="s">
        <v>839</v>
      </c>
      <c r="B12" s="23"/>
    </row>
    <row r="13" spans="1:3">
      <c r="A13" s="18" t="s">
        <v>16</v>
      </c>
      <c r="B13" s="12">
        <v>41161</v>
      </c>
    </row>
    <row r="14" spans="1:3">
      <c r="A14" s="18" t="s">
        <v>41</v>
      </c>
      <c r="B14" s="39"/>
    </row>
    <row r="15" spans="1:3">
      <c r="A15" s="18" t="s">
        <v>40</v>
      </c>
      <c r="B15" s="12"/>
      <c r="C15" s="9" t="s">
        <v>854</v>
      </c>
    </row>
    <row r="16" spans="1:3">
      <c r="A16" s="18" t="s">
        <v>811</v>
      </c>
      <c r="B16" s="14"/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0" spans="1:34">
      <c r="J20" s="19"/>
    </row>
    <row r="21" spans="1:34">
      <c r="A21" s="15" t="s">
        <v>44</v>
      </c>
      <c r="C21" s="19"/>
      <c r="D21" s="19"/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886</v>
      </c>
      <c r="B24" s="9" t="s">
        <v>849</v>
      </c>
      <c r="C24" s="19">
        <v>1.65E-3</v>
      </c>
      <c r="D24" s="31">
        <f>IF(Table5[[#This Row],[Mass (g)]]="","",Table5[[#This Row],[Mass (g)]]*VLOOKUP(Table5[[#This Row],[Nuclide]],Doedata,4)*37000000000)</f>
        <v>41.526322331999999</v>
      </c>
      <c r="E24" s="10" t="s">
        <v>30</v>
      </c>
      <c r="F24" s="10" t="s">
        <v>821</v>
      </c>
      <c r="G24" s="10">
        <v>1</v>
      </c>
      <c r="I24" s="10"/>
      <c r="J24" s="27">
        <f>IF(Table5[[#This Row],[Activity (Bq)]]="","",Table5[[#This Row],[Activity (Bq)]]/37000000000)</f>
        <v>1.1223330359999999E-9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849</v>
      </c>
      <c r="C25" s="19">
        <v>1.65E-3</v>
      </c>
      <c r="D25" s="31">
        <f>IF(Table5[[#This Row],[Mass (g)]]="","",Table5[[#This Row],[Mass (g)]]*VLOOKUP(Table5[[#This Row],[Nuclide]],Doedata,4)*37000000000)</f>
        <v>41.526322331999999</v>
      </c>
      <c r="E25" s="10" t="s">
        <v>30</v>
      </c>
      <c r="F25" s="10" t="s">
        <v>821</v>
      </c>
      <c r="G25" s="10">
        <v>1</v>
      </c>
      <c r="I25" s="10"/>
      <c r="J25" s="27">
        <f>IF(Table5[[#This Row],[Activity (Bq)]]="","",Table5[[#This Row],[Activity (Bq)]]/37000000000)</f>
        <v>1.1223330359999999E-9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889</v>
      </c>
      <c r="B26" s="9" t="s">
        <v>849</v>
      </c>
      <c r="C26" s="19">
        <v>5.9999999999999995E-4</v>
      </c>
      <c r="D26" s="31">
        <f>IF(Table5[[#This Row],[Mass (g)]]="","",Table5[[#This Row],[Mass (g)]]*VLOOKUP(Table5[[#This Row],[Nuclide]],Doedata,4)*37000000000)</f>
        <v>15.100480847999998</v>
      </c>
      <c r="E26" s="10" t="s">
        <v>30</v>
      </c>
      <c r="F26" s="10" t="s">
        <v>821</v>
      </c>
      <c r="G26" s="10">
        <v>1</v>
      </c>
      <c r="I26" s="10"/>
      <c r="J26" s="27">
        <f>IF(Table5[[#This Row],[Activity (Bq)]]="","",Table5[[#This Row],[Activity (Bq)]]/37000000000)</f>
        <v>4.0812110399999995E-10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890</v>
      </c>
      <c r="B27" s="9" t="s">
        <v>849</v>
      </c>
      <c r="C27" s="19">
        <v>1.65E-3</v>
      </c>
      <c r="D27" s="31">
        <f>IF(Table5[[#This Row],[Mass (g)]]="","",Table5[[#This Row],[Mass (g)]]*VLOOKUP(Table5[[#This Row],[Nuclide]],Doedata,4)*37000000000)</f>
        <v>41.526322331999999</v>
      </c>
      <c r="E27" s="10" t="s">
        <v>30</v>
      </c>
      <c r="F27" s="10" t="s">
        <v>821</v>
      </c>
      <c r="G27" s="10">
        <v>1</v>
      </c>
      <c r="I27" s="10"/>
      <c r="J27" s="27">
        <f>IF(Table5[[#This Row],[Activity (Bq)]]="","",Table5[[#This Row],[Activity (Bq)]]/37000000000)</f>
        <v>1.1223330359999999E-9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887</v>
      </c>
      <c r="B28" s="9" t="s">
        <v>849</v>
      </c>
      <c r="C28" s="19">
        <v>5.9999999999999995E-4</v>
      </c>
      <c r="D28" s="31">
        <f>IF(Table5[[#This Row],[Mass (g)]]="","",Table5[[#This Row],[Mass (g)]]*VLOOKUP(Table5[[#This Row],[Nuclide]],Doedata,4)*37000000000)</f>
        <v>15.100480847999998</v>
      </c>
      <c r="E28" s="10" t="s">
        <v>30</v>
      </c>
      <c r="F28" s="10" t="s">
        <v>821</v>
      </c>
      <c r="G28" s="10">
        <v>1</v>
      </c>
      <c r="I28" s="10"/>
      <c r="J28" s="27">
        <f>IF(Table5[[#This Row],[Activity (Bq)]]="","",Table5[[#This Row],[Activity (Bq)]]/37000000000)</f>
        <v>4.0812110399999995E-10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888</v>
      </c>
      <c r="B29" s="9" t="s">
        <v>849</v>
      </c>
      <c r="C29" s="19">
        <v>1.65E-3</v>
      </c>
      <c r="D29" s="31">
        <f>IF(Table5[[#This Row],[Mass (g)]]="","",Table5[[#This Row],[Mass (g)]]*VLOOKUP(Table5[[#This Row],[Nuclide]],Doedata,4)*37000000000)</f>
        <v>41.526322331999999</v>
      </c>
      <c r="E29" s="10" t="s">
        <v>30</v>
      </c>
      <c r="F29" s="10" t="s">
        <v>821</v>
      </c>
      <c r="G29" s="10">
        <v>1</v>
      </c>
      <c r="I29" s="10"/>
      <c r="J29" s="27">
        <f>IF(Table5[[#This Row],[Activity (Bq)]]="","",Table5[[#This Row],[Activity (Bq)]]/37000000000)</f>
        <v>1.1223330359999999E-9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883</v>
      </c>
      <c r="B30" s="9" t="s">
        <v>849</v>
      </c>
      <c r="C30" s="19">
        <v>2.6999999999999997E-3</v>
      </c>
      <c r="D30" s="31">
        <f>IF(Table5[[#This Row],[Mass (g)]]="","",Table5[[#This Row],[Mass (g)]]*VLOOKUP(Table5[[#This Row],[Nuclide]],Doedata,4)*37000000000)</f>
        <v>67.952163815999981</v>
      </c>
      <c r="E30" s="10" t="s">
        <v>30</v>
      </c>
      <c r="F30" s="10" t="s">
        <v>821</v>
      </c>
      <c r="G30" s="10">
        <v>1</v>
      </c>
      <c r="I30" s="10"/>
      <c r="J30" s="27">
        <f>IF(Table5[[#This Row],[Activity (Bq)]]="","",Table5[[#This Row],[Activity (Bq)]]/37000000000)</f>
        <v>1.8365449679999995E-9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884</v>
      </c>
      <c r="B31" s="9" t="s">
        <v>849</v>
      </c>
      <c r="C31" s="19">
        <v>2.8000000000000004E-3</v>
      </c>
      <c r="D31" s="31">
        <f>IF(Table5[[#This Row],[Mass (g)]]="","",Table5[[#This Row],[Mass (g)]]*VLOOKUP(Table5[[#This Row],[Nuclide]],Doedata,4)*37000000000)</f>
        <v>70.468910624000003</v>
      </c>
      <c r="E31" s="10" t="s">
        <v>30</v>
      </c>
      <c r="F31" s="10" t="s">
        <v>821</v>
      </c>
      <c r="G31" s="10">
        <v>1</v>
      </c>
      <c r="I31" s="10"/>
      <c r="J31" s="27">
        <f>IF(Table5[[#This Row],[Activity (Bq)]]="","",Table5[[#This Row],[Activity (Bq)]]/37000000000)</f>
        <v>1.9045651520000002E-9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6" sqref="C6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849</v>
      </c>
      <c r="B6" s="20">
        <v>1.3299999999999999E-2</v>
      </c>
      <c r="C6" s="20">
        <v>334.72732546399999</v>
      </c>
      <c r="D6" s="20">
        <v>9.0466844719999977E-9</v>
      </c>
    </row>
    <row r="7" spans="1:4">
      <c r="A7" s="26" t="s">
        <v>843</v>
      </c>
      <c r="B7" s="20">
        <v>1.3299999999999999E-2</v>
      </c>
      <c r="C7" s="20">
        <v>334.72732546399999</v>
      </c>
      <c r="D7" s="20">
        <v>9.0466844719999977E-9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E703" sqref="E703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Noemie Janot</cp:lastModifiedBy>
  <cp:lastPrinted>2012-01-26T21:00:17Z</cp:lastPrinted>
  <dcterms:created xsi:type="dcterms:W3CDTF">2010-11-12T20:51:00Z</dcterms:created>
  <dcterms:modified xsi:type="dcterms:W3CDTF">2012-09-09T17:30:19Z</dcterms:modified>
</cp:coreProperties>
</file>