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 s="1"/>
  <c r="D123" i="1"/>
  <c r="J123" i="1" s="1"/>
  <c r="D124" i="1"/>
  <c r="J124" i="1" s="1"/>
  <c r="D125" i="1"/>
  <c r="J125" i="1"/>
  <c r="D126" i="1"/>
  <c r="J126" i="1" s="1"/>
  <c r="D127" i="1"/>
  <c r="J127" i="1" s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/>
  <c r="D134" i="1"/>
  <c r="J134" i="1" s="1"/>
  <c r="D135" i="1"/>
  <c r="J135" i="1" s="1"/>
  <c r="D136" i="1"/>
  <c r="J136" i="1" s="1"/>
  <c r="D137" i="1"/>
  <c r="J137" i="1"/>
  <c r="D138" i="1"/>
  <c r="J138" i="1" s="1"/>
  <c r="D139" i="1"/>
  <c r="J139" i="1" s="1"/>
  <c r="D140" i="1"/>
  <c r="J140" i="1" s="1"/>
  <c r="D141" i="1"/>
  <c r="J141" i="1"/>
  <c r="D142" i="1"/>
  <c r="J142" i="1" s="1"/>
  <c r="D143" i="1"/>
  <c r="J143" i="1" s="1"/>
  <c r="D144" i="1"/>
  <c r="J144" i="1" s="1"/>
  <c r="D145" i="1"/>
  <c r="J145" i="1"/>
  <c r="D146" i="1"/>
  <c r="J146" i="1" s="1"/>
  <c r="D147" i="1"/>
  <c r="J147" i="1" s="1"/>
  <c r="D148" i="1"/>
  <c r="J148" i="1" s="1"/>
  <c r="D149" i="1"/>
  <c r="J149" i="1"/>
  <c r="D150" i="1"/>
  <c r="J150" i="1" s="1"/>
  <c r="D151" i="1"/>
  <c r="J151" i="1" s="1"/>
  <c r="D152" i="1"/>
  <c r="J152" i="1" s="1"/>
  <c r="D153" i="1"/>
  <c r="J153" i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/>
  <c r="D166" i="1"/>
  <c r="J166" i="1" s="1"/>
  <c r="D167" i="1"/>
  <c r="J167" i="1" s="1"/>
  <c r="D168" i="1"/>
  <c r="J168" i="1" s="1"/>
  <c r="D169" i="1"/>
  <c r="J169" i="1"/>
  <c r="D170" i="1"/>
  <c r="J170" i="1" s="1"/>
  <c r="D171" i="1"/>
  <c r="J171" i="1" s="1"/>
  <c r="D172" i="1"/>
  <c r="J172" i="1" s="1"/>
  <c r="D173" i="1"/>
  <c r="J173" i="1"/>
  <c r="D174" i="1"/>
  <c r="J174" i="1" s="1"/>
  <c r="D175" i="1"/>
  <c r="J175" i="1" s="1"/>
  <c r="D176" i="1"/>
  <c r="J176" i="1" s="1"/>
  <c r="D177" i="1"/>
  <c r="J177" i="1"/>
  <c r="D178" i="1"/>
  <c r="J178" i="1" s="1"/>
  <c r="D179" i="1"/>
  <c r="J179" i="1" s="1"/>
  <c r="D180" i="1"/>
  <c r="J180" i="1" s="1"/>
  <c r="D181" i="1"/>
  <c r="J181" i="1"/>
  <c r="D182" i="1"/>
  <c r="J182" i="1" s="1"/>
  <c r="D183" i="1"/>
  <c r="J183" i="1" s="1"/>
  <c r="D184" i="1"/>
  <c r="J184" i="1" s="1"/>
  <c r="D185" i="1"/>
  <c r="J185" i="1"/>
  <c r="D186" i="1"/>
  <c r="J186" i="1" s="1"/>
  <c r="D187" i="1"/>
  <c r="J187" i="1" s="1"/>
  <c r="D188" i="1"/>
  <c r="J188" i="1" s="1"/>
  <c r="D189" i="1"/>
  <c r="J189" i="1"/>
  <c r="D190" i="1"/>
  <c r="J190" i="1" s="1"/>
  <c r="D191" i="1"/>
  <c r="J191" i="1" s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/>
  <c r="D198" i="1"/>
  <c r="J198" i="1" s="1"/>
  <c r="D199" i="1"/>
  <c r="J199" i="1" s="1"/>
  <c r="D200" i="1"/>
  <c r="J200" i="1" s="1"/>
  <c r="D201" i="1"/>
  <c r="J201" i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<sst xmlns="http://schemas.openxmlformats.org/spreadsheetml/2006/main" count="3265" uniqueCount="898">
  <si>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</si>
  <si>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</si>
  <si>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</si>
  <si>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</si>
  <si>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</si>
  <si>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</si>
  <si>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</si>
  <si>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</si>
  <si>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</si>
  <si>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</si>
  <si>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</si>
  <si>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</si>
  <si>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</si>
  <si>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</si>
  <si>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</si>
  <si>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</si>
  <si>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</si>
  <si>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</si>
  <si>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</si>
  <si>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</si>
  <si>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</si>
  <si>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</si>
  <si>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</si>
  <si>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</si>
  <si>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</si>
  <si>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</si>
  <si>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</si>
  <si>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</si>
  <si>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</si>
  <si>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</si>
  <si>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</si>
  <si>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</si>
  <si>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</si>
  <si>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</si>
  <si>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</si>
  <si>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</si>
  <si>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</si>
  <si>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</si>
  <si>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</si>
  <si>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</si>
  <si>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</si>
  <si>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</si>
  <si>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</si>
  <si>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</si>
  <si>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</si>
  <si>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</si>
  <si>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</si>
  <si>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</si>
  <si>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</si>
  <si>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</si>
  <si>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</si>
  <si>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</si>
  <si>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</si>
  <si>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</si>
  <si>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</si>
  <si>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</si>
  <si>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</si>
  <si>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</si>
  <si>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</si>
  <si>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</si>
  <si>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</si>
  <si>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</si>
  <si>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</si>
  <si>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</si>
  <si>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</si>
  <si>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</si>
  <si>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</si>
  <si>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</si>
  <si>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</si>
  <si>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</si>
  <si>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</si>
  <si>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</si>
  <si>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</si>
  <si>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</si>
  <si>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</si>
  <si>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</si>
  <si>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</si>
  <si>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</si>
  <si>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</si>
  <si>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</si>
  <si>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</si>
  <si>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</si>
  <si>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</si>
  <si>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</si>
  <si>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</si>
  <si>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</si>
  <si>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</si>
  <si>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</si>
  <si>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</si>
  <si>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</si>
  <si>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</si>
  <si>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</si>
  <si>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</si>
  <si>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</si>
  <si>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</si>
  <si>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</si>
  <si>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</si>
  <si>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</si>
  <si>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</si>
  <si>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</si>
  <si>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</si>
  <si>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</si>
  <si>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</si>
  <si>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</si>
  <si>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</si>
  <si>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</si>
  <si>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</si>
  <si>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</si>
  <si>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</si>
  <si>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</si>
  <si>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</si>
  <si>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</si>
  <si>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</si>
  <si>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</si>
  <si>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</si>
  <si>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</si>
  <si>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</si>
  <si>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</si>
  <si>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</si>
  <si>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</si>
  <si>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</si>
  <si>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</si>
  <si>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</si>
  <si>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</si>
  <si>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</si>
  <si>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</si>
  <si>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</si>
  <si>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</si>
  <si>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</si>
  <si>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</si>
  <si>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</si>
  <si>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</si>
  <si>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</si>
  <si>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</si>
  <si>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</si>
  <si>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</si>
  <si>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</si>
  <si>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</si>
  <si>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</si>
  <si>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</si>
  <si>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</si>
  <si>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</si>
  <si>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</si>
  <si>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</si>
  <si>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</si>
  <si>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</si>
  <si>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</si>
  <si>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</si>
  <si>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</si>
  <si>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</si>
  <si>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</si>
  <si>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</si>
  <si>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</si>
  <si>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</si>
  <si>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</si>
  <si>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</si>
  <si>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</si>
  <si>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</si>
  <si>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</si>
  <si>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</si>
  <si>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</si>
  <si>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</si>
  <si>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</si>
  <si>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</si>
  <si>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</si>
  <si>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</si>
  <si>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</si>
  <si>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</si>
  <si>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</si>
  <si>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</si>
  <si>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</si>
  <si>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</si>
  <si>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</si>
  <si>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</si>
  <si>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</si>
  <si>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</si>
  <si>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</si>
  <si>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</si>
  <si>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</si>
  <si>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</si>
  <si>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</si>
  <si>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</si>
  <si>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</si>
  <si>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</si>
  <si>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</si>
  <si>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</si>
  <si>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</si>
  <si>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</si>
  <si>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</si>
  <si>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</si>
  <si>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</si>
  <si>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</si>
  <si>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</si>
  <si>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</si>
  <si>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</si>
  <si>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</si>
  <si>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</si>
  <si>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</si>
  <si>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</si>
  <si>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</si>
  <si>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</si>
  <si>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</si>
  <si>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</si>
  <si>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</si>
  <si>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</si>
  <si>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</si>
  <si>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</si>
  <si>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</si>
  <si>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</si>
  <si>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</si>
  <si>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</si>
  <si>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</si>
  <si>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</si>
  <si>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</si>
  <si>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</si>
  <si>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</si>
  <si>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</si>
  <si>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</si>
  <si>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</si>
  <si>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</si>
  <si>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</si>
  <si>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</si>
  <si>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</si>
  <si>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</si>
  <si>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</si>
  <si>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</si>
  <si>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</si>
  <si>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</si>
  <si>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</si>
  <si>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</si>
  <si>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</si>
  <si>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</si>
  <si>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</si>
  <si>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</si>
  <si>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</si>
  <si>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</si>
  <si>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</si>
  <si>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</si>
  <si>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</si>
  <si>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</si>
  <si>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</si>
  <si>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</si>
  <si>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</si>
  <si>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</si>
  <si>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</si>
  <si>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</si>
  <si>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</si>
  <si>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</si>
  <si>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</si>
  <si>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</si>
  <si>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</si>
  <si>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</si>
  <si>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</si>
  <si>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</si>
  <si>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</si>
  <si>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</si>
  <si>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</si>
  <si>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</si>
  <si>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</si>
  <si>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</si>
  <si>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</si>
  <si>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</si>
  <si>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</si>
  <si>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</si>
  <si>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</si>
  <si>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</si>
  <si>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</si>
  <si>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</si>
  <si>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</si>
  <si>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</si>
  <si>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</si>
  <si>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</si>
  <si>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</si>
  <si>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</si>
  <si>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</si>
  <si>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</si>
  <si>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</si>
  <si>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</si>
  <si>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</si>
  <si>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</si>
  <si>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</si>
  <si>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</si>
  <si>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</si>
  <si>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</si>
  <si>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</si>
  <si>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</si>
  <si>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</si>
  <si>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</si>
  <si>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</si>
  <si>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</si>
  <si>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</si>
  <si>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</si>
  <si>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</si>
  <si>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</si>
  <si>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</si>
  <si>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</si>
  <si>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</si>
  <si>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</si>
  <si>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</si>
  <si>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</si>
  <si>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</si>
  <si>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</si>
  <si>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</si>
  <si>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</si>
  <si>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</si>
  <si>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</si>
  <si>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</si>
  <si>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</si>
  <si>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</si>
  <si>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</si>
  <si>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</si>
  <si>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</si>
  <si>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</si>
  <si>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</si>
  <si>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</si>
  <si>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</si>
  <si>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</si>
  <si>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</si>
  <si>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</si>
  <si>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</si>
  <si>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</si>
  <si>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</si>
  <si>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</si>
  <si>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</si>
  <si>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</si>
  <si>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</si>
  <si>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</si>
  <si>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</si>
  <si>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</si>
  <si>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</si>
  <si>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</si>
  <si>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</si>
  <si>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</si>
  <si>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</si>
  <si>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</si>
  <si>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</si>
  <si>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</si>
  <si>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</si>
  <si>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</si>
  <si>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</si>
  <si>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</si>
  <si>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</si>
  <si>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</si>
  <si>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</si>
  <si>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</si>
  <si>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</si>
  <si>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</si>
  <si>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</si>
  <si>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</si>
  <si>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</si>
  <si>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</si>
  <si>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</si>
  <si>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</si>
  <si>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</si>
  <si>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</si>
  <si>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</si>
  <si>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</si>
  <si>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</si>
  <si>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</si>
  <si>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</si>
  <si>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</si>
  <si>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</si>
  <si>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</si>
  <si>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</si>
  <si>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</si>
  <si>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</si>
  <si>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</si>
  <si>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</si>
  <si>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</si>
  <si>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</si>
  <si>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</si>
  <si>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</si>
  <si>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</si>
  <si>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</si>
  <si>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</si>
  <si>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</si>
  <si>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</si>
  <si>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</si>
  <si>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</si>
  <si>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</si>
  <si>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</si>
  <si>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</si>
  <si>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</si>
  <si>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</si>
  <si>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</si>
  <si>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</si>
  <si>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</si>
  <si>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</si>
  <si>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</si>
  <si>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</si>
  <si>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</si>
  <si>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</si>
  <si>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</si>
  <si>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</si>
  <si>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</si>
  <si>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</si>
  <si>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</si>
  <si>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</si>
  <si>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</si>
  <si>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</si>
  <si>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</si>
  <si>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</si>
  <si>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</si>
  <si>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</si>
  <si>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</si>
  <si>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</si>
  <si>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</si>
  <si>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</si>
  <si>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</si>
  <si>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</si>
  <si>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</si>
  <si>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</si>
  <si>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</si>
  <si>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</si>
  <si>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</si>
  <si>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</si>
  <si>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</si>
  <si>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</si>
  <si>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</si>
  <si>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</si>
  <si>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</si>
  <si>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</si>
  <si>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</si>
  <si>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</si>
  <si>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</si>
  <si>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</si>
  <si>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</si>
  <si>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</si>
  <si>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</si>
  <si>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</si>
  <si>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</si>
  <si>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</si>
  <si>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</si>
  <si>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</si>
  <si>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</si>
  <si>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</si>
  <si>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</si>
  <si>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</si>
  <si>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</si>
  <si>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</si>
  <si>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</si>
  <si>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</si>
  <si>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</si>
  <si>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</si>
  <si>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</si>
  <si>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</si>
  <si>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</si>
  <si>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</si>
  <si>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</si>
  <si>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</si>
  <si>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</si>
  <si>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</si>
  <si>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</si>
  <si>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</si>
  <si>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</si>
  <si>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</si>
  <si>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</si>
  <si>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</si>
  <si>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</si>
  <si>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</si>
  <si>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</si>
  <si>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</si>
  <si>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</si>
  <si>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</si>
  <si>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</si>
  <si>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</si>
  <si>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</si>
  <si>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</si>
  <si>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</si>
  <si>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</si>
  <si>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</si>
  <si>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</si>
  <si>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</si>
  <si>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</si>
  <si>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</si>
  <si>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</si>
  <si>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</si>
  <si>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</si>
  <si>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</si>
  <si>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</si>
  <si>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</si>
  <si>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</si>
  <si>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</si>
  <si>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</si>
  <si>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</si>
  <si>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</si>
  <si>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</si>
  <si>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</si>
  <si>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</si>
  <si>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</si>
  <si>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</si>
  <si>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</si>
  <si>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</si>
  <si>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</si>
  <si>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</si>
  <si>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</si>
  <si>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</si>
  <si>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</si>
  <si>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</si>
  <si>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</si>
  <si>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</si>
  <si>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</si>
  <si>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</si>
  <si>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</si>
  <si>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</si>
  <si>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</si>
  <si>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</si>
  <si>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</si>
  <si>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</si>
  <si>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</si>
  <si>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</si>
  <si>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</si>
  <si>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</si>
  <si>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</si>
  <si>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</si>
  <si>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</si>
  <si>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</si>
  <si>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</si>
  <si>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</si>
  <si>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</si>
  <si>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</si>
  <si>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</si>
  <si>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</si>
  <si>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</si>
  <si>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</si>
  <si>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</si>
  <si>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</si>
  <si>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</si>
  <si>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</si>
  <si>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</si>
  <si>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</si>
  <si>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</si>
  <si>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</si>
  <si>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</si>
  <si>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</si>
  <si>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</si>
  <si>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</si>
  <si>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</si>
  <si>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</si>
  <si>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</si>
  <si>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</si>
  <si>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</si>
  <si>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</si>
  <si>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</si>
  <si>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</si>
  <si>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</si>
  <si>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</si>
  <si>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</si>
  <si>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</si>
  <si>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</si>
  <si>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</si>
  <si>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</si>
  <si>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</si>
  <si>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</si>
  <si>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</si>
  <si>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</si>
  <si>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</si>
  <si>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</si>
  <si>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</si>
  <si>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</si>
  <si>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</si>
  <si>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</si>
  <si>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</si>
  <si>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</si>
  <si>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</si>
  <si>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</si>
  <si>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</si>
  <si>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</si>
  <si>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</si>
  <si>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</si>
  <si>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</si>
  <si>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</si>
  <si>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</si>
  <si>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</si>
  <si>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</si>
  <si>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</si>
  <si>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</si>
  <si>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</si>
  <si>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</si>
  <si>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</si>
  <si>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</si>
  <si>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</si>
  <si>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</si>
  <si>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</si>
  <si>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</si>
  <si>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</si>
  <si>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</si>
  <si>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</si>
  <si>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</si>
  <si>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</si>
  <si>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</si>
  <si>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</si>
  <si>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</si>
  <si>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</si>
  <si>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</si>
  <si>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</si>
  <si>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</si>
  <si>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</si>
  <si>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</si>
  <si>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</si>
  <si>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</si>
  <si>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</si>
  <si>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</si>
  <si>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</si>
  <si>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</si>
  <si>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</si>
  <si>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</si>
  <si>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</si>
  <si>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</si>
  <si>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</si>
  <si>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</si>
  <si>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</si>
  <si>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</si>
  <si>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</si>
  <si>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</si>
  <si>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</si>
  <si>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</si>
  <si>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</si>
  <si>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</si>
  <si>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</si>
  <si>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</si>
  <si>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</si>
  <si>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</si>
  <si>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</si>
  <si>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</si>
  <si>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</si>
  <si>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</si>
  <si>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</si>
  <si>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</si>
  <si>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</si>
  <si>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</si>
  <si>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</si>
  <si>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</si>
  <si>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</si>
  <si>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</si>
  <si>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</si>
  <si>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</si>
  <si>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</si>
  <si>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</si>
  <si>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</si>
  <si>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</si>
  <si>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</si>
  <si>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</si>
  <si>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</si>
  <si>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</si>
  <si>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</si>
  <si>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</si>
  <si>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</si>
  <si>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</si>
  <si>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</si>
  <si>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</si>
  <si>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</si>
  <si>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</si>
  <si>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</si>
  <si>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</si>
  <si>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</si>
  <si>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</si>
  <si>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</si>
  <si>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</si>
  <si>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</si>
  <si>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</si>
  <si>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</si>
  <si>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</si>
  <si>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</si>
  <si>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</si>
  <si>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</si>
  <si>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</si>
  <si>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</si>
  <si>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</si>
  <si>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</si>
  <si>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</si>
  <si>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</si>
  <si>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</si>
  <si>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</si>
  <si>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</si>
  <si>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</si>
  <si>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</si>
  <si>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</si>
  <si>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</si>
  <si>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</si>
  <si>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</si>
  <si>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</si>
  <si>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</si>
  <si>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</si>
  <si>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</si>
  <si>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</si>
  <si>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</si>
  <si>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</si>
  <si>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</si>
  <si>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</si>
  <si>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</si>
  <si>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</si>
  <si>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</si>
  <si>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</si>
  <si>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</si>
  <si>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</si>
  <si>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</si>
  <si>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</si>
  <si>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</si>
  <si>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</si>
  <si>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</si>
  <si>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</si>
  <si>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</si>
  <si>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</si>
  <si>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</si>
  <si>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</si>
  <si>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</si>
  <si>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</si>
  <si>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</si>
  <si>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</si>
  <si>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</si>
  <si>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</si>
  <si>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</si>
  <si>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</si>
  <si>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</si>
  <si>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</si>
  <si>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</si>
  <si>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</si>
  <si>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</si>
  <si>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</si>
  <si>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</si>
  <si>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</si>
  <si>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</si>
  <si>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</si>
  <si>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</si>
  <si>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</si>
  <si>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</si>
  <si>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</si>
  <si>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</si>
  <si>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</si>
  <si>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</si>
  <si>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</si>
  <si>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</si>
  <si>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</si>
  <si>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</si>
  <si>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</si>
  <si>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</si>
  <si>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</si>
  <si>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</si>
  <si>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</si>
  <si>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</si>
  <si>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</si>
  <si>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</si>
  <si>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</si>
  <si>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</si>
  <si>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</si>
  <si>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</si>
  <si>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</si>
  <si>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</si>
  <si>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</si>
  <si>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</si>
  <si>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</si>
  <si>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</si>
  <si>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</si>
  <si>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</si>
  <si>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</si>
  <si>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</si>
  <si>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</si>
  <si>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</si>
  <si>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</si>
  <si>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</si>
  <si>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</si>
  <si>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</si>
  <si>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</si>
  <si>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</si>
  <si>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</si>
  <si>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</si>
  <si>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</si>
  <si>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</si>
  <si>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</si>
  <si>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</si>
  <si>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</si>
  <si>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</si>
  <si>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</si>
  <si>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</si>
  <si>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</si>
  <si>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</si>
  <si>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</si>
  <si>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</si>
  <si>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</si>
  <si>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</si>
  <si>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</si>
  <si>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</si>
  <si>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</si>
  <si>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</si>
  <si>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</si>
  <si>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</si>
  <si>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</si>
  <si>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</si>
  <si>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</si>
  <si>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</si>
  <si>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</si>
  <si>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</si>
  <si>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</si>
  <si>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</si>
  <si>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</si>
  <si>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</si>
  <si>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</si>
  <si>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</si>
  <si>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</si>
  <si>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</si>
  <si>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</si>
  <si>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</si>
  <si>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</si>
  <si>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</si>
  <si>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</si>
  <si>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</si>
  <si>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</si>
  <si>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</si>
  <si>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</si>
  <si>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</si>
  <si>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</si>
  <si>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</si>
  <si>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</si>
  <si>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</si>
  <si>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</si>
  <si>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</si>
  <si>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</si>
  <si>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</si>
  <si>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</si>
  <si>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</si>
  <si>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</si>
  <si>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</si>
  <si>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</si>
  <si>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</si>
  <si>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</si>
  <si>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</si>
  <si>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</si>
  <si>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</si>
  <si>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</si>
  <si>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</si>
  <si>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</si>
  <si>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</si>
  <si>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</si>
  <si>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</si>
  <si>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</si>
  <si>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</si>
  <si>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</si>
  <si>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</si>
  <si>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</si>
  <si>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</si>
  <si>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</si>
  <si>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</si>
  <si>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</si>
  <si>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</si>
  <si>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</si>
  <si>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</si>
  <si>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</si>
  <si>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</si>
  <si>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</si>
  <si>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</si>
  <si>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</si>
  <si>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</si>
  <si>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</si>
  <si>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</si>
  <si>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</si>
  <si>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</si>
  <si>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</si>
  <si>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</si>
  <si>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</si>
  <si>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</si>
  <si>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</si>
  <si>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</si>
  <si>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</si>
  <si>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</si>
  <si>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</si>
  <si>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</si>
  <si>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</si>
  <si>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</si>
  <si>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</si>
  <si>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</si>
  <si>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</si>
  <si>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</si>
  <si>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</si>
  <si>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</si>
  <si>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</si>
  <si>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</si>
  <si>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</si>
  <si>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</si>
  <si>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</si>
  <si>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Gartman</t>
  </si>
  <si>
    <t>Brandy</t>
  </si>
  <si>
    <t>PNNL- Battelle for USDOE</t>
  </si>
  <si>
    <t>790 6th Ave</t>
  </si>
  <si>
    <t>331/ Lab 170 (samples)</t>
  </si>
  <si>
    <t>Brandy.gartman@pnnl.gov</t>
  </si>
  <si>
    <t>Richland</t>
  </si>
  <si>
    <t>WA</t>
  </si>
  <si>
    <t>United States</t>
  </si>
  <si>
    <t>509-375-5983</t>
  </si>
  <si>
    <t>#8860</t>
  </si>
  <si>
    <t>#11-2</t>
  </si>
  <si>
    <t>Rifle Sample-1</t>
  </si>
  <si>
    <t>Rifle Sample-2</t>
  </si>
  <si>
    <t>Rifle Sample-3</t>
  </si>
  <si>
    <t>Rifle Sample-4</t>
  </si>
  <si>
    <t>Rifle Sample-5</t>
  </si>
  <si>
    <t>7/31/12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</si>
</sst>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5" sqref="B15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883</v>
      </c>
      <c r="C5" s="9" t="s">
        <v>875</v>
      </c>
    </row>
    <row r="6" spans="1:3" x14ac:dyDescent="0.25">
      <c r="A6" s="17" t="s">
        <v>11</v>
      </c>
      <c r="B6" s="11" t="s">
        <v>884</v>
      </c>
    </row>
    <row r="7" spans="1:3" x14ac:dyDescent="0.25">
      <c r="A7" s="17" t="s">
        <v>879</v>
      </c>
      <c r="B7" s="11" t="s">
        <v>885</v>
      </c>
    </row>
    <row r="8" spans="1:3" x14ac:dyDescent="0.25">
      <c r="A8" s="17" t="s">
        <v>13</v>
      </c>
      <c r="B8" s="11" t="s">
        <v>886</v>
      </c>
    </row>
    <row r="9" spans="1:3" x14ac:dyDescent="0.25">
      <c r="A9" s="17" t="s">
        <v>14</v>
      </c>
      <c r="B9" s="11" t="s">
        <v>887</v>
      </c>
    </row>
    <row r="10" spans="1:3" x14ac:dyDescent="0.25">
      <c r="A10" s="17" t="s">
        <v>15</v>
      </c>
      <c r="B10" s="11">
        <v>99354</v>
      </c>
    </row>
    <row r="11" spans="1:3" x14ac:dyDescent="0.25">
      <c r="A11" s="17" t="s">
        <v>809</v>
      </c>
      <c r="B11" s="11" t="s">
        <v>888</v>
      </c>
    </row>
    <row r="12" spans="1:3" x14ac:dyDescent="0.25">
      <c r="A12" s="17" t="s">
        <v>26</v>
      </c>
      <c r="B12" s="22" t="s">
        <v>889</v>
      </c>
    </row>
    <row r="13" spans="1:3" x14ac:dyDescent="0.25">
      <c r="A13" s="17" t="s">
        <v>839</v>
      </c>
      <c r="B13" s="12" t="s">
        <v>890</v>
      </c>
    </row>
    <row r="14" spans="1:3" x14ac:dyDescent="0.25">
      <c r="A14" s="17" t="s">
        <v>16</v>
      </c>
      <c r="B14" s="29" t="s">
        <v>897</v>
      </c>
    </row>
    <row r="15" spans="1:3" x14ac:dyDescent="0.25">
      <c r="A15" s="17" t="s">
        <v>41</v>
      </c>
      <c r="B15" s="12" t="s">
        <v>891</v>
      </c>
      <c r="C15" s="9" t="s">
        <v>854</v>
      </c>
    </row>
    <row r="16" spans="1:3" x14ac:dyDescent="0.25">
      <c r="A16" s="17" t="s">
        <v>40</v>
      </c>
      <c r="B16" s="13">
        <v>41127</v>
      </c>
      <c r="C16" s="9" t="s">
        <v>854</v>
      </c>
    </row>
    <row r="17" spans="1:34" x14ac:dyDescent="0.25">
      <c r="A17" s="17" t="s">
        <v>811</v>
      </c>
      <c r="B17" s="40">
        <v>41134</v>
      </c>
      <c r="C17" s="9" t="s">
        <v>853</v>
      </c>
    </row>
    <row r="18" spans="1:34" x14ac:dyDescent="0.25">
      <c r="A18" s="17" t="s">
        <v>42</v>
      </c>
      <c r="B18" s="11">
        <v>15006</v>
      </c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9"/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892</v>
      </c>
      <c r="B24" s="9" t="s">
        <v>35</v>
      </c>
      <c r="C24" s="18">
        <v>0.1</v>
      </c>
      <c r="D24" s="31">
        <f>IF(Table5[[#This Row],[Mass (g)]]="","",Table5[[#This Row],[Mass (g)]]*VLOOKUP(Table5[[#This Row],[Nuclide]],Doedata,4)*37000000000)</f>
        <v>1243.2</v>
      </c>
      <c r="E24" s="10" t="s">
        <v>30</v>
      </c>
      <c r="F24" s="10" t="s">
        <v>821</v>
      </c>
      <c r="G24" s="10">
        <v>1</v>
      </c>
      <c r="H24" s="10" t="s">
        <v>835</v>
      </c>
      <c r="I24" s="10">
        <v>1</v>
      </c>
      <c r="J24" s="26">
        <f>IF(Table5[[#This Row],[Activity (Bq)]]="","",Table5[[#This Row],[Activity (Bq)]]/37000000000)</f>
        <v>3.3600000000000003E-8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893</v>
      </c>
      <c r="B25" s="9" t="s">
        <v>35</v>
      </c>
      <c r="C25" s="18">
        <v>0.1</v>
      </c>
      <c r="D25" s="31">
        <f>IF(Table5[[#This Row],[Mass (g)]]="","",Table5[[#This Row],[Mass (g)]]*VLOOKUP(Table5[[#This Row],[Nuclide]],Doedata,4)*37000000000)</f>
        <v>1243.2</v>
      </c>
      <c r="E25" s="10" t="s">
        <v>30</v>
      </c>
      <c r="F25" s="10" t="s">
        <v>821</v>
      </c>
      <c r="G25" s="10">
        <v>1</v>
      </c>
      <c r="H25" s="10" t="s">
        <v>835</v>
      </c>
      <c r="I25" s="10">
        <v>1</v>
      </c>
      <c r="J25" s="26">
        <f>IF(Table5[[#This Row],[Activity (Bq)]]="","",Table5[[#This Row],[Activity (Bq)]]/37000000000)</f>
        <v>3.3600000000000003E-8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894</v>
      </c>
      <c r="B26" s="9" t="s">
        <v>35</v>
      </c>
      <c r="C26" s="18">
        <v>0.1</v>
      </c>
      <c r="D26" s="31">
        <f>IF(Table5[[#This Row],[Mass (g)]]="","",Table5[[#This Row],[Mass (g)]]*VLOOKUP(Table5[[#This Row],[Nuclide]],Doedata,4)*37000000000)</f>
        <v>1243.2</v>
      </c>
      <c r="E26" s="10" t="s">
        <v>30</v>
      </c>
      <c r="F26" s="10" t="s">
        <v>821</v>
      </c>
      <c r="G26" s="10">
        <v>1</v>
      </c>
      <c r="H26" s="10" t="s">
        <v>835</v>
      </c>
      <c r="I26" s="10">
        <v>1</v>
      </c>
      <c r="J26" s="26">
        <f>IF(Table5[[#This Row],[Activity (Bq)]]="","",Table5[[#This Row],[Activity (Bq)]]/37000000000)</f>
        <v>3.3600000000000003E-8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895</v>
      </c>
      <c r="B27" s="9" t="s">
        <v>35</v>
      </c>
      <c r="C27" s="18">
        <v>0.1</v>
      </c>
      <c r="D27" s="31">
        <f>IF(Table5[[#This Row],[Mass (g)]]="","",Table5[[#This Row],[Mass (g)]]*VLOOKUP(Table5[[#This Row],[Nuclide]],Doedata,4)*37000000000)</f>
        <v>1243.2</v>
      </c>
      <c r="E27" s="10" t="s">
        <v>30</v>
      </c>
      <c r="F27" s="10" t="s">
        <v>821</v>
      </c>
      <c r="G27" s="10">
        <v>1</v>
      </c>
      <c r="H27" s="10" t="s">
        <v>835</v>
      </c>
      <c r="I27" s="10">
        <v>1</v>
      </c>
      <c r="J27" s="26">
        <f>IF(Table5[[#This Row],[Activity (Bq)]]="","",Table5[[#This Row],[Activity (Bq)]]/37000000000)</f>
        <v>3.3600000000000003E-8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 t="s">
        <v>896</v>
      </c>
      <c r="B28" s="9" t="s">
        <v>35</v>
      </c>
      <c r="C28" s="18">
        <v>0.1</v>
      </c>
      <c r="D28" s="31">
        <f>IF(Table5[[#This Row],[Mass (g)]]="","",Table5[[#This Row],[Mass (g)]]*VLOOKUP(Table5[[#This Row],[Nuclide]],Doedata,4)*37000000000)</f>
        <v>1243.2</v>
      </c>
      <c r="E28" s="10" t="s">
        <v>30</v>
      </c>
      <c r="F28" s="10" t="s">
        <v>821</v>
      </c>
      <c r="G28" s="10">
        <v>1</v>
      </c>
      <c r="H28" s="10" t="s">
        <v>835</v>
      </c>
      <c r="I28" s="10">
        <v>1</v>
      </c>
      <c r="J28" s="26">
        <f>IF(Table5[[#This Row],[Activity (Bq)]]="","",Table5[[#This Row],[Activity (Bq)]]/37000000000)</f>
        <v>3.3600000000000003E-8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4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Administrator</cp:lastModifiedBy>
  <cp:lastPrinted>2012-07-31T16:28:38Z</cp:lastPrinted>
  <dcterms:created xsi:type="dcterms:W3CDTF">2010-11-12T20:51:00Z</dcterms:created>
  <dcterms:modified xsi:type="dcterms:W3CDTF">2012-07-31T17:38:19Z</dcterms:modified>
</cp:coreProperties>
</file>