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940" yWindow="0" windowWidth="47920" windowHeight="228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<sst xmlns="http://schemas.openxmlformats.org/spreadsheetml/2006/main" count="3300" uniqueCount="893">
  <si>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</si>
  <si>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</si>
  <si>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</si>
  <si>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</si>
  <si>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</si>
  <si>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</si>
  <si>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</si>
  <si>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</si>
  <si>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</si>
  <si>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</si>
  <si>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</si>
  <si>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</si>
  <si>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</si>
  <si>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</si>
  <si>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</si>
  <si>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</si>
  <si>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</si>
  <si>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</si>
  <si>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</si>
  <si>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</si>
  <si>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</si>
  <si>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</si>
  <si>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</si>
  <si>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</si>
  <si>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</si>
  <si>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</si>
  <si>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</si>
  <si>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</si>
  <si>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</si>
  <si>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</si>
  <si>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</si>
  <si>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</si>
  <si>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</si>
  <si>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</si>
  <si>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</si>
  <si>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</si>
  <si>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</si>
  <si>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</si>
  <si>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</si>
  <si>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</si>
  <si>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</si>
  <si>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</si>
  <si>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</si>
  <si>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</si>
  <si>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</si>
  <si>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</si>
  <si>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</si>
  <si>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</si>
  <si>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</si>
  <si>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</si>
  <si>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</si>
  <si>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</si>
  <si>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</si>
  <si>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</si>
  <si>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</si>
  <si>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</si>
  <si>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</si>
  <si>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</si>
  <si>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</si>
  <si>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</si>
  <si>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</si>
  <si>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</si>
  <si>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</si>
  <si>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</si>
  <si>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</si>
  <si>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</si>
  <si>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</si>
  <si>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</si>
  <si>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</si>
  <si>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</si>
  <si>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</si>
  <si>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</si>
  <si>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</si>
  <si>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</si>
  <si>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</si>
  <si>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</si>
  <si>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</si>
  <si>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</si>
  <si>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</si>
  <si>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</si>
  <si>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</si>
  <si>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</si>
  <si>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</si>
  <si>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</si>
  <si>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</si>
  <si>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</si>
  <si>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</si>
  <si>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</si>
  <si>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</si>
  <si>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</si>
  <si>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</si>
  <si>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</si>
  <si>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</si>
  <si>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</si>
  <si>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</si>
  <si>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</si>
  <si>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</si>
  <si>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</si>
  <si>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</si>
  <si>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</si>
  <si>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</si>
  <si>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</si>
  <si>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</si>
  <si>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</si>
  <si>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</si>
  <si>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</si>
  <si>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</si>
  <si>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</si>
  <si>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</si>
  <si>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</si>
  <si>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</si>
  <si>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</si>
  <si>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</si>
  <si>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</si>
  <si>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</si>
  <si>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</si>
  <si>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</si>
  <si>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</si>
  <si>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</si>
  <si>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</si>
  <si>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</si>
  <si>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</si>
  <si>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</si>
  <si>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</si>
  <si>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</si>
  <si>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</si>
  <si>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</si>
  <si>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</si>
  <si>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</si>
  <si>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</si>
  <si>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</si>
  <si>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</si>
  <si>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</si>
  <si>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</si>
  <si>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</si>
  <si>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</si>
  <si>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</si>
  <si>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</si>
  <si>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</si>
  <si>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</si>
  <si>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</si>
  <si>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</si>
  <si>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</si>
  <si>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</si>
  <si>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</si>
  <si>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</si>
  <si>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</si>
  <si>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</si>
  <si>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</si>
  <si>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</si>
  <si>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</si>
  <si>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</si>
  <si>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</si>
  <si>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</si>
  <si>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</si>
  <si>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</si>
  <si>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</si>
  <si>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</si>
  <si>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</si>
  <si>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</si>
  <si>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</si>
  <si>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</si>
  <si>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</si>
  <si>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</si>
  <si>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</si>
  <si>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</si>
  <si>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</si>
  <si>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</si>
  <si>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</si>
  <si>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</si>
  <si>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</si>
  <si>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</si>
  <si>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</si>
  <si>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</si>
  <si>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</si>
  <si>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</si>
  <si>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</si>
  <si>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</si>
  <si>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</si>
  <si>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</si>
  <si>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</si>
  <si>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</si>
  <si>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</si>
  <si>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</si>
  <si>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</si>
  <si>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</si>
  <si>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</si>
  <si>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</si>
  <si>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</si>
  <si>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</si>
  <si>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</si>
  <si>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</si>
  <si>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</si>
  <si>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</si>
  <si>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</si>
  <si>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</si>
  <si>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</si>
  <si>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</si>
  <si>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</si>
  <si>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</si>
  <si>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</si>
  <si>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</si>
  <si>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</si>
  <si>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</si>
  <si>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</si>
  <si>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</si>
  <si>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</si>
  <si>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</si>
  <si>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</si>
  <si>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</si>
  <si>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</si>
  <si>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</si>
  <si>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</si>
  <si>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</si>
  <si>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</si>
  <si>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</si>
  <si>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</si>
  <si>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</si>
  <si>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</si>
  <si>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</si>
  <si>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</si>
  <si>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</si>
  <si>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</si>
  <si>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</si>
  <si>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</si>
  <si>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</si>
  <si>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</si>
  <si>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</si>
  <si>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</si>
  <si>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</si>
  <si>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</si>
  <si>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</si>
  <si>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</si>
  <si>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</si>
  <si>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</si>
  <si>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</si>
  <si>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</si>
  <si>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</si>
  <si>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</si>
  <si>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</si>
  <si>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</si>
  <si>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</si>
  <si>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</si>
  <si>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</si>
  <si>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</si>
  <si>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</si>
  <si>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</si>
  <si>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</si>
  <si>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</si>
  <si>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</si>
  <si>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</si>
  <si>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</si>
  <si>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</si>
  <si>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</si>
  <si>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</si>
  <si>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</si>
  <si>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</si>
  <si>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</si>
  <si>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</si>
  <si>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</si>
  <si>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</si>
  <si>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</si>
  <si>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</si>
  <si>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</si>
  <si>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</si>
  <si>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</si>
  <si>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</si>
  <si>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</si>
  <si>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</si>
  <si>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</si>
  <si>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</si>
  <si>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</si>
  <si>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</si>
  <si>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</si>
  <si>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</si>
  <si>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</si>
  <si>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</si>
  <si>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</si>
  <si>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</si>
  <si>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</si>
  <si>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</si>
  <si>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</si>
  <si>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</si>
  <si>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</si>
  <si>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</si>
  <si>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</si>
  <si>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</si>
  <si>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</si>
  <si>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</si>
  <si>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</si>
  <si>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</si>
  <si>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</si>
  <si>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</si>
  <si>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</si>
  <si>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</si>
  <si>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</si>
  <si>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</si>
  <si>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</si>
  <si>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</si>
  <si>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</si>
  <si>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</si>
  <si>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</si>
  <si>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</si>
  <si>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</si>
  <si>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</si>
  <si>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</si>
  <si>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</si>
  <si>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</si>
  <si>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</si>
  <si>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</si>
  <si>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</si>
  <si>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</si>
  <si>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</si>
  <si>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</si>
  <si>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</si>
  <si>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</si>
  <si>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</si>
  <si>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</si>
  <si>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</si>
  <si>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</si>
  <si>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</si>
  <si>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</si>
  <si>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</si>
  <si>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</si>
  <si>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</si>
  <si>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</si>
  <si>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</si>
  <si>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</si>
  <si>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</si>
  <si>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</si>
  <si>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</si>
  <si>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</si>
  <si>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</si>
  <si>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</si>
  <si>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</si>
  <si>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</si>
  <si>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</si>
  <si>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</si>
  <si>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</si>
  <si>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</si>
  <si>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</si>
  <si>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</si>
  <si>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</si>
  <si>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</si>
  <si>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</si>
  <si>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</si>
  <si>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</si>
  <si>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</si>
  <si>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</si>
  <si>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</si>
  <si>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</si>
  <si>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</si>
  <si>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</si>
  <si>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</si>
  <si>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</si>
  <si>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</si>
  <si>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</si>
  <si>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</si>
  <si>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</si>
  <si>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</si>
  <si>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</si>
  <si>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</si>
  <si>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</si>
  <si>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</si>
  <si>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</si>
  <si>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</si>
  <si>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</si>
  <si>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</si>
  <si>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</si>
  <si>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</si>
  <si>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</si>
  <si>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</si>
  <si>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</si>
  <si>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</si>
  <si>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</si>
  <si>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</si>
  <si>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</si>
  <si>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</si>
  <si>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</si>
  <si>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</si>
  <si>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</si>
  <si>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</si>
  <si>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</si>
  <si>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</si>
  <si>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</si>
  <si>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</si>
  <si>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</si>
  <si>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</si>
  <si>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</si>
  <si>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</si>
  <si>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</si>
  <si>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</si>
  <si>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</si>
  <si>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</si>
  <si>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</si>
  <si>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</si>
  <si>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</si>
  <si>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</si>
  <si>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</si>
  <si>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</si>
  <si>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</si>
  <si>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</si>
  <si>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</si>
  <si>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</si>
  <si>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</si>
  <si>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</si>
  <si>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</si>
  <si>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</si>
  <si>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</si>
  <si>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</si>
  <si>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</si>
  <si>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</si>
  <si>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</si>
  <si>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</si>
  <si>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</si>
  <si>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</si>
  <si>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</si>
  <si>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</si>
  <si>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</si>
  <si>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</si>
  <si>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</si>
  <si>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</si>
  <si>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</si>
  <si>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</si>
  <si>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</si>
  <si>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</si>
  <si>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</si>
  <si>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</si>
  <si>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</si>
  <si>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</si>
  <si>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</si>
  <si>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</si>
  <si>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</si>
  <si>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</si>
  <si>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</si>
  <si>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</si>
  <si>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</si>
  <si>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</si>
  <si>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</si>
  <si>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</si>
  <si>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</si>
  <si>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</si>
  <si>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</si>
  <si>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</si>
  <si>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</si>
  <si>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</si>
  <si>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</si>
  <si>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</si>
  <si>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</si>
  <si>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</si>
  <si>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</si>
  <si>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</si>
  <si>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</si>
  <si>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</si>
  <si>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</si>
  <si>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</si>
  <si>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</si>
  <si>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</si>
  <si>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</si>
  <si>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</si>
  <si>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</si>
  <si>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</si>
  <si>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</si>
  <si>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</si>
  <si>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</si>
  <si>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</si>
  <si>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</si>
  <si>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</si>
  <si>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</si>
  <si>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</si>
  <si>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</si>
  <si>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</si>
  <si>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</si>
  <si>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</si>
  <si>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</si>
  <si>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</si>
  <si>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</si>
  <si>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</si>
  <si>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</si>
  <si>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</si>
  <si>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</si>
  <si>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</si>
  <si>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</si>
  <si>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</si>
  <si>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</si>
  <si>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</si>
  <si>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</si>
  <si>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</si>
  <si>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</si>
  <si>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</si>
  <si>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</si>
  <si>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</si>
  <si>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</si>
  <si>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</si>
  <si>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</si>
  <si>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</si>
  <si>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</si>
  <si>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</si>
  <si>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</si>
  <si>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</si>
  <si>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</si>
  <si>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</si>
  <si>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</si>
  <si>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</si>
  <si>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</si>
  <si>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</si>
  <si>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</si>
  <si>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</si>
  <si>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</si>
  <si>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</si>
  <si>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</si>
  <si>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</si>
  <si>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</si>
  <si>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</si>
  <si>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</si>
  <si>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</si>
  <si>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</si>
  <si>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</si>
  <si>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</si>
  <si>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</si>
  <si>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</si>
  <si>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</si>
  <si>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</si>
  <si>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</si>
  <si>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</si>
  <si>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</si>
  <si>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</si>
  <si>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</si>
  <si>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</si>
  <si>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</si>
  <si>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</si>
  <si>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</si>
  <si>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</si>
  <si>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</si>
  <si>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</si>
  <si>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</si>
  <si>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</si>
  <si>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</si>
  <si>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</si>
  <si>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</si>
  <si>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</si>
  <si>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</si>
  <si>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</si>
  <si>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</si>
  <si>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</si>
  <si>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</si>
  <si>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</si>
  <si>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</si>
  <si>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</si>
  <si>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</si>
  <si>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</si>
  <si>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</si>
  <si>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</si>
  <si>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</si>
  <si>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</si>
  <si>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</si>
  <si>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</si>
  <si>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</si>
  <si>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</si>
  <si>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</si>
  <si>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</si>
  <si>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</si>
  <si>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</si>
  <si>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</si>
  <si>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</si>
  <si>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</si>
  <si>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</si>
  <si>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</si>
  <si>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</si>
  <si>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</si>
  <si>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</si>
  <si>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</si>
  <si>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</si>
  <si>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</si>
  <si>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</si>
  <si>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</si>
  <si>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</si>
  <si>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</si>
  <si>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</si>
  <si>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</si>
  <si>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</si>
  <si>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</si>
  <si>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</si>
  <si>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</si>
  <si>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</si>
  <si>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</si>
  <si>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</si>
  <si>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</si>
  <si>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</si>
  <si>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</si>
  <si>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</si>
  <si>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</si>
  <si>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</si>
  <si>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</si>
  <si>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</si>
  <si>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</si>
  <si>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</si>
  <si>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</si>
  <si>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</si>
  <si>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</si>
  <si>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</si>
  <si>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</si>
  <si>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</si>
  <si>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</si>
  <si>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</si>
  <si>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</si>
  <si>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</si>
  <si>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</si>
  <si>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</si>
  <si>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</si>
  <si>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</si>
  <si>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</si>
  <si>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</si>
  <si>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</si>
  <si>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</si>
  <si>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</si>
  <si>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</si>
  <si>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</si>
  <si>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</si>
  <si>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</si>
  <si>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</si>
  <si>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</si>
  <si>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</si>
  <si>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</si>
  <si>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</si>
  <si>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</si>
  <si>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</si>
  <si>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</si>
  <si>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</si>
  <si>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</si>
  <si>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</si>
  <si>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</si>
  <si>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</si>
  <si>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</si>
  <si>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</si>
  <si>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</si>
  <si>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</si>
  <si>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</si>
  <si>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</si>
  <si>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</si>
  <si>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</si>
  <si>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</si>
  <si>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</si>
  <si>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</si>
  <si>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</si>
  <si>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</si>
  <si>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</si>
  <si>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</si>
  <si>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</si>
  <si>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</si>
  <si>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</si>
  <si>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</si>
  <si>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</si>
  <si>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</si>
  <si>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</si>
  <si>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</si>
  <si>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</si>
  <si>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</si>
  <si>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</si>
  <si>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</si>
  <si>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</si>
  <si>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</si>
  <si>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</si>
  <si>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</si>
  <si>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</si>
  <si>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</si>
  <si>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</si>
  <si>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</si>
  <si>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</si>
  <si>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</si>
  <si>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</si>
  <si>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</si>
  <si>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</si>
  <si>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</si>
  <si>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</si>
  <si>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</si>
  <si>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</si>
  <si>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</si>
  <si>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</si>
  <si>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</si>
  <si>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</si>
  <si>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</si>
  <si>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</si>
  <si>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</si>
  <si>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</si>
  <si>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</si>
  <si>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</si>
  <si>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</si>
  <si>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</si>
  <si>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</si>
  <si>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</si>
  <si>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</si>
  <si>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</si>
  <si>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</si>
  <si>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</si>
  <si>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</si>
  <si>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</si>
  <si>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</si>
  <si>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</si>
  <si>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</si>
  <si>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</si>
  <si>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</si>
  <si>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</si>
  <si>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</si>
  <si>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</si>
  <si>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</si>
  <si>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</si>
  <si>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</si>
  <si>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</si>
  <si>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</si>
  <si>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</si>
  <si>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</si>
  <si>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</si>
  <si>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</si>
  <si>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</si>
  <si>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</si>
  <si>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</si>
  <si>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</si>
  <si>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</si>
  <si>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</si>
  <si>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</si>
  <si>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</si>
  <si>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</si>
  <si>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</si>
  <si>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</si>
  <si>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</si>
  <si>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</si>
  <si>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</si>
  <si>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</si>
  <si>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</si>
  <si>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</si>
  <si>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</si>
  <si>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</si>
  <si>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</si>
  <si>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</si>
  <si>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</si>
  <si>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</si>
  <si>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</si>
  <si>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</si>
  <si>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</si>
  <si>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</si>
  <si>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</si>
  <si>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</si>
  <si>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</si>
  <si>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</si>
  <si>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</si>
  <si>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</si>
  <si>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</si>
  <si>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</si>
  <si>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</si>
  <si>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</si>
  <si>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</si>
  <si>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</si>
  <si>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</si>
  <si>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</si>
  <si>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</si>
  <si>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</si>
  <si>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</si>
  <si>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</si>
  <si>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</si>
  <si>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</si>
  <si>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</si>
  <si>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</si>
  <si>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</si>
  <si>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</si>
  <si>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</si>
  <si>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</si>
  <si>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</si>
  <si>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</si>
  <si>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</si>
  <si>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</si>
  <si>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</si>
  <si>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</si>
  <si>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</si>
  <si>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</si>
  <si>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</si>
  <si>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</si>
  <si>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</si>
  <si>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</si>
  <si>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</si>
  <si>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</si>
  <si>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</si>
  <si>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</si>
  <si>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</si>
  <si>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</si>
  <si>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</si>
  <si>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</si>
  <si>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</si>
  <si>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</si>
  <si>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</si>
  <si>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</si>
  <si>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</si>
  <si>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</si>
  <si>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</si>
  <si>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</si>
  <si>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</si>
  <si>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</si>
  <si>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</si>
  <si>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</si>
  <si>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</si>
  <si>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</si>
  <si>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</si>
  <si>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</si>
  <si>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</si>
  <si>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</si>
  <si>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</si>
  <si>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</si>
  <si>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</si>
  <si>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</si>
  <si>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</si>
  <si>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</si>
  <si>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</si>
  <si>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</si>
  <si>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</si>
  <si>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</si>
  <si>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</si>
  <si>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</si>
  <si>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</si>
  <si>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</si>
  <si>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</si>
  <si>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</si>
  <si>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</si>
  <si>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</si>
  <si>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</si>
  <si>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</si>
  <si>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</si>
  <si>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</si>
  <si>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</si>
  <si>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</si>
  <si>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</si>
  <si>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</si>
  <si>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</si>
  <si>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</si>
  <si>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</si>
  <si>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</si>
  <si>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</si>
  <si>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</si>
  <si>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</si>
  <si>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</si>
  <si>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</si>
  <si>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</si>
  <si>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</si>
  <si>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</si>
  <si>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</si>
  <si>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</si>
  <si>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</si>
  <si>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</si>
  <si>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</si>
  <si>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</si>
  <si>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</si>
  <si>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</si>
  <si>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</si>
  <si>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</si>
  <si>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</si>
  <si>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</si>
  <si>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</si>
  <si>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</si>
  <si>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</si>
  <si>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</si>
  <si>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</si>
  <si>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</si>
  <si>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</si>
  <si>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</si>
  <si>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</si>
  <si>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</si>
  <si>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</si>
  <si>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</si>
  <si>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</si>
  <si>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</si>
  <si>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</si>
  <si>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</si>
  <si>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</si>
  <si>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</si>
  <si>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</si>
  <si>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</si>
  <si>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</si>
  <si>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</si>
  <si>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</si>
  <si>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</si>
  <si>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</si>
  <si>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Wagner</t>
  </si>
  <si>
    <t>Greg</t>
  </si>
  <si>
    <t>Los Alamos National Laboratory</t>
  </si>
  <si>
    <t>wagnergl@lanl.gov</t>
  </si>
  <si>
    <t>Los Alamos</t>
  </si>
  <si>
    <t>NM</t>
  </si>
  <si>
    <t>US</t>
  </si>
  <si>
    <t>505-667-7937</t>
  </si>
  <si>
    <t>3672, 3536</t>
  </si>
  <si>
    <t>SM30</t>
  </si>
  <si>
    <t xml:space="preserve">N1329 </t>
  </si>
  <si>
    <t>June 29, 2012</t>
  </si>
  <si>
    <t>*Beamline 2-3…Formatting won't allow me to enter this*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</si>
</sst>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4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S17" sqref="S1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5">
      <c r="A1" s="9" t="s">
        <v>17</v>
      </c>
      <c r="B1" s="9" t="s">
        <v>18</v>
      </c>
    </row>
    <row r="2" spans="1:5">
      <c r="A2" s="17" t="s">
        <v>8</v>
      </c>
      <c r="B2" s="11" t="s">
        <v>880</v>
      </c>
    </row>
    <row r="3" spans="1:5">
      <c r="A3" s="17" t="s">
        <v>9</v>
      </c>
      <c r="B3" s="11" t="s">
        <v>881</v>
      </c>
    </row>
    <row r="4" spans="1:5">
      <c r="A4" s="17" t="s">
        <v>12</v>
      </c>
      <c r="B4" s="11" t="s">
        <v>882</v>
      </c>
    </row>
    <row r="5" spans="1:5">
      <c r="A5" s="17" t="s">
        <v>10</v>
      </c>
      <c r="B5" s="11" t="s">
        <v>889</v>
      </c>
      <c r="C5" s="9" t="s">
        <v>875</v>
      </c>
    </row>
    <row r="6" spans="1:5">
      <c r="A6" s="17" t="s">
        <v>11</v>
      </c>
      <c r="B6" s="11"/>
    </row>
    <row r="7" spans="1:5">
      <c r="A7" s="17" t="s">
        <v>879</v>
      </c>
      <c r="B7" s="11" t="s">
        <v>883</v>
      </c>
    </row>
    <row r="8" spans="1:5">
      <c r="A8" s="17" t="s">
        <v>13</v>
      </c>
      <c r="B8" s="11" t="s">
        <v>884</v>
      </c>
    </row>
    <row r="9" spans="1:5">
      <c r="A9" s="17" t="s">
        <v>14</v>
      </c>
      <c r="B9" s="11" t="s">
        <v>885</v>
      </c>
    </row>
    <row r="10" spans="1:5">
      <c r="A10" s="17" t="s">
        <v>15</v>
      </c>
      <c r="B10" s="11">
        <v>87544</v>
      </c>
    </row>
    <row r="11" spans="1:5">
      <c r="A11" s="17" t="s">
        <v>809</v>
      </c>
      <c r="B11" s="11" t="s">
        <v>886</v>
      </c>
    </row>
    <row r="12" spans="1:5">
      <c r="A12" s="17" t="s">
        <v>26</v>
      </c>
      <c r="B12" s="22" t="s">
        <v>887</v>
      </c>
    </row>
    <row r="13" spans="1:5">
      <c r="A13" s="17" t="s">
        <v>839</v>
      </c>
      <c r="B13" s="12" t="s">
        <v>888</v>
      </c>
    </row>
    <row r="14" spans="1:5">
      <c r="A14" s="17" t="s">
        <v>16</v>
      </c>
      <c r="B14" s="29" t="s">
        <v>891</v>
      </c>
    </row>
    <row r="15" spans="1:5">
      <c r="A15" s="17" t="s">
        <v>41</v>
      </c>
      <c r="B15" s="12">
        <v>40942</v>
      </c>
      <c r="C15" s="9" t="s">
        <v>854</v>
      </c>
      <c r="E15" s="10" t="s">
        <v>892</v>
      </c>
    </row>
    <row r="16" spans="1:5">
      <c r="A16" s="17" t="s">
        <v>40</v>
      </c>
      <c r="B16" s="13">
        <v>41093</v>
      </c>
      <c r="C16" s="9" t="s">
        <v>854</v>
      </c>
    </row>
    <row r="17" spans="1:34">
      <c r="A17" s="17" t="s">
        <v>811</v>
      </c>
      <c r="B17" s="40">
        <v>41099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4.9800000000000001E-3</v>
      </c>
      <c r="D24" s="31">
        <f>IF(Table5[[#This Row],[Mass (g)]]="","",Table5[[#This Row],[Mass (g)]]*VLOOKUP(Table5[[#This Row],[Nuclide]],Doedata,4)*37000000000)</f>
        <v>61.911360000000002</v>
      </c>
      <c r="E24" s="10" t="s">
        <v>30</v>
      </c>
      <c r="F24" s="10" t="s">
        <v>31</v>
      </c>
      <c r="G24" s="10">
        <v>1</v>
      </c>
      <c r="H24" s="10" t="s">
        <v>871</v>
      </c>
      <c r="I24" s="10">
        <v>1</v>
      </c>
      <c r="J24" s="26">
        <f>IF(Table5[[#This Row],[Activity (Bq)]]="","",Table5[[#This Row],[Activity (Bq)]]/37000000000)</f>
        <v>1.67328E-9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1.0000000000000001E-5</v>
      </c>
      <c r="D25" s="31">
        <f>IF(Table5[[#This Row],[Mass (g)]]="","",Table5[[#This Row],[Mass (g)]]*VLOOKUP(Table5[[#This Row],[Nuclide]],Doedata,4)*37000000000)</f>
        <v>0.79920000000000002</v>
      </c>
      <c r="E25" s="10" t="s">
        <v>30</v>
      </c>
      <c r="F25" s="10" t="s">
        <v>31</v>
      </c>
      <c r="G25" s="10">
        <v>1</v>
      </c>
      <c r="H25" s="10" t="s">
        <v>871</v>
      </c>
      <c r="I25" s="10">
        <v>1</v>
      </c>
      <c r="J25" s="26">
        <f>IF(Table5[[#This Row],[Activity (Bq)]]="","",Table5[[#This Row],[Activity (Bq)]]/37000000000)</f>
        <v>2.1600000000000002E-11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5.0000000000000001E-9</v>
      </c>
      <c r="D26" s="31">
        <f>IF(Table5[[#This Row],[Mass (g)]]="","",Table5[[#This Row],[Mass (g)]]*VLOOKUP(Table5[[#This Row],[Nuclide]],Doedata,4)*37000000000)</f>
        <v>1.15625</v>
      </c>
      <c r="E26" s="10" t="s">
        <v>30</v>
      </c>
      <c r="F26" s="10" t="s">
        <v>31</v>
      </c>
      <c r="G26" s="10">
        <v>1</v>
      </c>
      <c r="H26" s="10" t="s">
        <v>871</v>
      </c>
      <c r="I26" s="10">
        <v>1</v>
      </c>
      <c r="J26" s="26">
        <f>IF(Table5[[#This Row],[Activity (Bq)]]="","",Table5[[#This Row],[Activity (Bq)]]/37000000000)</f>
        <v>3.1250000000000002E-11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35</v>
      </c>
      <c r="C27" s="18">
        <v>4.9800000000000001E-3</v>
      </c>
      <c r="D27" s="31">
        <f>IF(Table5[[#This Row],[Mass (g)]]="","",Table5[[#This Row],[Mass (g)]]*VLOOKUP(Table5[[#This Row],[Nuclide]],Doedata,4)*37000000000)</f>
        <v>61.911360000000002</v>
      </c>
      <c r="E27" s="10" t="s">
        <v>30</v>
      </c>
      <c r="F27" s="10" t="s">
        <v>31</v>
      </c>
      <c r="G27" s="10">
        <v>1</v>
      </c>
      <c r="H27" s="10" t="s">
        <v>871</v>
      </c>
      <c r="I27" s="10">
        <v>1</v>
      </c>
      <c r="J27" s="26">
        <f>IF(Table5[[#This Row],[Activity (Bq)]]="","",Table5[[#This Row],[Activity (Bq)]]/37000000000)</f>
        <v>1.67328E-9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18">
        <v>1.0000000000000001E-5</v>
      </c>
      <c r="D28" s="31">
        <f>IF(Table5[[#This Row],[Mass (g)]]="","",Table5[[#This Row],[Mass (g)]]*VLOOKUP(Table5[[#This Row],[Nuclide]],Doedata,4)*37000000000)</f>
        <v>0.79920000000000002</v>
      </c>
      <c r="E28" s="10" t="s">
        <v>30</v>
      </c>
      <c r="F28" s="10" t="s">
        <v>31</v>
      </c>
      <c r="G28" s="10">
        <v>1</v>
      </c>
      <c r="H28" s="10" t="s">
        <v>871</v>
      </c>
      <c r="I28" s="10">
        <v>1</v>
      </c>
      <c r="J28" s="26">
        <f>IF(Table5[[#This Row],[Activity (Bq)]]="","",Table5[[#This Row],[Activity (Bq)]]/37000000000)</f>
        <v>2.1600000000000002E-11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748</v>
      </c>
      <c r="C29" s="18">
        <v>5.0000000000000001E-9</v>
      </c>
      <c r="D29" s="31">
        <f>IF(Table5[[#This Row],[Mass (g)]]="","",Table5[[#This Row],[Mass (g)]]*VLOOKUP(Table5[[#This Row],[Nuclide]],Doedata,4)*37000000000)</f>
        <v>1.15625</v>
      </c>
      <c r="E29" s="10" t="s">
        <v>30</v>
      </c>
      <c r="F29" s="10" t="s">
        <v>31</v>
      </c>
      <c r="G29" s="10">
        <v>1</v>
      </c>
      <c r="H29" s="10" t="s">
        <v>871</v>
      </c>
      <c r="I29" s="10">
        <v>1</v>
      </c>
      <c r="J29" s="26">
        <f>IF(Table5[[#This Row],[Activity (Bq)]]="","",Table5[[#This Row],[Activity (Bq)]]/37000000000)</f>
        <v>3.1250000000000002E-11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3</v>
      </c>
      <c r="B30" s="9" t="s">
        <v>35</v>
      </c>
      <c r="C30" s="18">
        <v>4.9800000000000001E-3</v>
      </c>
      <c r="D30" s="31">
        <f>IF(Table5[[#This Row],[Mass (g)]]="","",Table5[[#This Row],[Mass (g)]]*VLOOKUP(Table5[[#This Row],[Nuclide]],Doedata,4)*37000000000)</f>
        <v>61.911360000000002</v>
      </c>
      <c r="E30" s="10" t="s">
        <v>30</v>
      </c>
      <c r="F30" s="10" t="s">
        <v>31</v>
      </c>
      <c r="G30" s="10">
        <v>1</v>
      </c>
      <c r="H30" s="10" t="s">
        <v>871</v>
      </c>
      <c r="I30" s="10">
        <v>1</v>
      </c>
      <c r="J30" s="26">
        <f>IF(Table5[[#This Row],[Activity (Bq)]]="","",Table5[[#This Row],[Activity (Bq)]]/37000000000)</f>
        <v>1.67328E-9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29</v>
      </c>
      <c r="C31" s="18">
        <v>1.0000000000000001E-5</v>
      </c>
      <c r="D31" s="31">
        <f>IF(Table5[[#This Row],[Mass (g)]]="","",Table5[[#This Row],[Mass (g)]]*VLOOKUP(Table5[[#This Row],[Nuclide]],Doedata,4)*37000000000)</f>
        <v>0.79920000000000002</v>
      </c>
      <c r="E31" s="10" t="s">
        <v>30</v>
      </c>
      <c r="F31" s="10" t="s">
        <v>31</v>
      </c>
      <c r="G31" s="10">
        <v>1</v>
      </c>
      <c r="H31" s="10" t="s">
        <v>871</v>
      </c>
      <c r="I31" s="10">
        <v>1</v>
      </c>
      <c r="J31" s="26">
        <f>IF(Table5[[#This Row],[Activity (Bq)]]="","",Table5[[#This Row],[Activity (Bq)]]/37000000000)</f>
        <v>2.1600000000000002E-11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748</v>
      </c>
      <c r="C32" s="18">
        <v>5.0000000000000001E-9</v>
      </c>
      <c r="D32" s="31">
        <f>IF(Table5[[#This Row],[Mass (g)]]="","",Table5[[#This Row],[Mass (g)]]*VLOOKUP(Table5[[#This Row],[Nuclide]],Doedata,4)*37000000000)</f>
        <v>1.15625</v>
      </c>
      <c r="E32" s="10" t="s">
        <v>30</v>
      </c>
      <c r="F32" s="10" t="s">
        <v>31</v>
      </c>
      <c r="G32" s="10">
        <v>1</v>
      </c>
      <c r="H32" s="10" t="s">
        <v>871</v>
      </c>
      <c r="I32" s="10">
        <v>1</v>
      </c>
      <c r="J32" s="26">
        <f>IF(Table5[[#This Row],[Activity (Bq)]]="","",Table5[[#This Row],[Activity (Bq)]]/37000000000)</f>
        <v>3.1250000000000002E-11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4</v>
      </c>
      <c r="B33" s="9" t="s">
        <v>35</v>
      </c>
      <c r="C33" s="18">
        <v>4.9800000000000001E-3</v>
      </c>
      <c r="D33" s="31">
        <f>IF(Table5[[#This Row],[Mass (g)]]="","",Table5[[#This Row],[Mass (g)]]*VLOOKUP(Table5[[#This Row],[Nuclide]],Doedata,4)*37000000000)</f>
        <v>61.911360000000002</v>
      </c>
      <c r="E33" s="10" t="s">
        <v>30</v>
      </c>
      <c r="F33" s="10" t="s">
        <v>31</v>
      </c>
      <c r="G33" s="10">
        <v>1</v>
      </c>
      <c r="H33" s="10" t="s">
        <v>871</v>
      </c>
      <c r="I33" s="10">
        <v>1</v>
      </c>
      <c r="J33" s="26">
        <f>IF(Table5[[#This Row],[Activity (Bq)]]="","",Table5[[#This Row],[Activity (Bq)]]/37000000000)</f>
        <v>1.67328E-9</v>
      </c>
      <c r="AD33" s="30" t="s">
        <v>65</v>
      </c>
      <c r="AE33" s="17"/>
      <c r="AF33" s="17"/>
      <c r="AG33" s="17" t="s">
        <v>858</v>
      </c>
      <c r="AH33" s="17"/>
    </row>
    <row r="34" spans="1:34">
      <c r="B34" s="9" t="s">
        <v>29</v>
      </c>
      <c r="C34" s="18">
        <v>1.0000000000000001E-5</v>
      </c>
      <c r="D34" s="31">
        <f>IF(Table5[[#This Row],[Mass (g)]]="","",Table5[[#This Row],[Mass (g)]]*VLOOKUP(Table5[[#This Row],[Nuclide]],Doedata,4)*37000000000)</f>
        <v>0.79920000000000002</v>
      </c>
      <c r="E34" s="10" t="s">
        <v>30</v>
      </c>
      <c r="F34" s="10" t="s">
        <v>31</v>
      </c>
      <c r="G34" s="10">
        <v>1</v>
      </c>
      <c r="H34" s="10" t="s">
        <v>871</v>
      </c>
      <c r="I34" s="10">
        <v>1</v>
      </c>
      <c r="J34" s="26">
        <f>IF(Table5[[#This Row],[Activity (Bq)]]="","",Table5[[#This Row],[Activity (Bq)]]/37000000000)</f>
        <v>2.1600000000000002E-11</v>
      </c>
      <c r="AD34" s="30" t="s">
        <v>66</v>
      </c>
      <c r="AE34" s="17"/>
      <c r="AF34" s="17"/>
      <c r="AG34" s="17" t="s">
        <v>859</v>
      </c>
      <c r="AH34" s="17"/>
    </row>
    <row r="35" spans="1:34">
      <c r="B35" s="9" t="s">
        <v>748</v>
      </c>
      <c r="C35" s="18">
        <v>5.0000000000000001E-9</v>
      </c>
      <c r="D35" s="31">
        <f>IF(Table5[[#This Row],[Mass (g)]]="","",Table5[[#This Row],[Mass (g)]]*VLOOKUP(Table5[[#This Row],[Nuclide]],Doedata,4)*37000000000)</f>
        <v>1.15625</v>
      </c>
      <c r="E35" s="10" t="s">
        <v>30</v>
      </c>
      <c r="F35" s="10" t="s">
        <v>31</v>
      </c>
      <c r="G35" s="10">
        <v>1</v>
      </c>
      <c r="H35" s="10" t="s">
        <v>871</v>
      </c>
      <c r="I35" s="10">
        <v>1</v>
      </c>
      <c r="J35" s="26">
        <f>IF(Table5[[#This Row],[Activity (Bq)]]="","",Table5[[#This Row],[Activity (Bq)]]/37000000000)</f>
        <v>3.1250000000000002E-11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5</v>
      </c>
      <c r="B36" s="9" t="s">
        <v>35</v>
      </c>
      <c r="C36" s="18">
        <v>4.9800000000000001E-3</v>
      </c>
      <c r="D36" s="31">
        <f>IF(Table5[[#This Row],[Mass (g)]]="","",Table5[[#This Row],[Mass (g)]]*VLOOKUP(Table5[[#This Row],[Nuclide]],Doedata,4)*37000000000)</f>
        <v>61.911360000000002</v>
      </c>
      <c r="E36" s="10" t="s">
        <v>30</v>
      </c>
      <c r="F36" s="10" t="s">
        <v>31</v>
      </c>
      <c r="G36" s="10">
        <v>1</v>
      </c>
      <c r="H36" s="10" t="s">
        <v>871</v>
      </c>
      <c r="I36" s="10">
        <v>1</v>
      </c>
      <c r="J36" s="26">
        <f>IF(Table5[[#This Row],[Activity (Bq)]]="","",Table5[[#This Row],[Activity (Bq)]]/37000000000)</f>
        <v>1.67328E-9</v>
      </c>
      <c r="AD36" s="30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1.0000000000000001E-5</v>
      </c>
      <c r="D37" s="31">
        <f>IF(Table5[[#This Row],[Mass (g)]]="","",Table5[[#This Row],[Mass (g)]]*VLOOKUP(Table5[[#This Row],[Nuclide]],Doedata,4)*37000000000)</f>
        <v>0.79920000000000002</v>
      </c>
      <c r="E37" s="10" t="s">
        <v>30</v>
      </c>
      <c r="F37" s="10" t="s">
        <v>31</v>
      </c>
      <c r="G37" s="10">
        <v>1</v>
      </c>
      <c r="H37" s="10" t="s">
        <v>871</v>
      </c>
      <c r="I37" s="10">
        <v>1</v>
      </c>
      <c r="J37" s="26">
        <f>IF(Table5[[#This Row],[Activity (Bq)]]="","",Table5[[#This Row],[Activity (Bq)]]/37000000000)</f>
        <v>2.1600000000000002E-11</v>
      </c>
      <c r="AD37" s="30" t="s">
        <v>69</v>
      </c>
      <c r="AE37" s="17"/>
      <c r="AF37" s="17"/>
      <c r="AG37" s="17" t="s">
        <v>862</v>
      </c>
      <c r="AH37" s="17"/>
    </row>
    <row r="38" spans="1:34">
      <c r="B38" s="9" t="s">
        <v>748</v>
      </c>
      <c r="C38" s="18">
        <v>5.0000000000000001E-9</v>
      </c>
      <c r="D38" s="31">
        <f>IF(Table5[[#This Row],[Mass (g)]]="","",Table5[[#This Row],[Mass (g)]]*VLOOKUP(Table5[[#This Row],[Nuclide]],Doedata,4)*37000000000)</f>
        <v>1.15625</v>
      </c>
      <c r="E38" s="10" t="s">
        <v>30</v>
      </c>
      <c r="F38" s="10" t="s">
        <v>31</v>
      </c>
      <c r="G38" s="10">
        <v>1</v>
      </c>
      <c r="H38" s="10" t="s">
        <v>871</v>
      </c>
      <c r="I38" s="10">
        <v>1</v>
      </c>
      <c r="J38" s="26">
        <f>IF(Table5[[#This Row],[Activity (Bq)]]="","",Table5[[#This Row],[Activity (Bq)]]/37000000000)</f>
        <v>3.1250000000000002E-11</v>
      </c>
      <c r="AD38" s="30" t="s">
        <v>70</v>
      </c>
      <c r="AE38" s="17"/>
      <c r="AF38" s="17"/>
      <c r="AG38" s="17" t="s">
        <v>863</v>
      </c>
      <c r="AH38" s="17"/>
    </row>
    <row r="39" spans="1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1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1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1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1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Los Alamos</cp:lastModifiedBy>
  <cp:lastPrinted>2010-11-18T22:52:38Z</cp:lastPrinted>
  <dcterms:created xsi:type="dcterms:W3CDTF">2010-11-12T20:51:00Z</dcterms:created>
  <dcterms:modified xsi:type="dcterms:W3CDTF">2012-06-29T15:59:04Z</dcterms:modified>
</cp:coreProperties>
</file>