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600" yWindow="-15" windowWidth="12630" windowHeight="117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4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75" i="1"/>
  <c r="J75"/>
  <c r="D76"/>
  <c r="J76" s="1"/>
  <c r="D77"/>
  <c r="J77" s="1"/>
  <c r="D78"/>
  <c r="J78" s="1"/>
  <c r="D79"/>
  <c r="J79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199"/>
  <c r="J199"/>
  <c r="D200"/>
  <c r="J200" s="1"/>
  <c r="D201"/>
  <c r="J201" s="1"/>
  <c r="D202"/>
  <c r="J202" s="1"/>
  <c r="D203"/>
  <c r="J203"/>
  <c r="D204"/>
  <c r="J204" s="1"/>
  <c r="D205"/>
  <c r="J205" s="1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<sst xmlns="http://schemas.openxmlformats.org/spreadsheetml/2006/main" count="3271" uniqueCount="905">
  <si>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</si>
  <si>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</si>
  <si>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</si>
  <si>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</si>
  <si>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</si>
  <si>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</si>
  <si>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</si>
  <si>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</si>
  <si>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</si>
  <si>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</si>
  <si>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</si>
  <si>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</si>
  <si>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</si>
  <si>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</si>
  <si>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</si>
  <si>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</si>
  <si>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</si>
  <si>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</si>
  <si>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</si>
  <si>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</si>
  <si>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</si>
  <si>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</si>
  <si>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</si>
  <si>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</si>
  <si>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</si>
  <si>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</si>
  <si>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</si>
  <si>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</si>
  <si>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</si>
  <si>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</si>
  <si>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</si>
  <si>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</si>
  <si>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</si>
  <si>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</si>
  <si>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</si>
  <si>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</si>
  <si>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</si>
  <si>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</si>
  <si>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</si>
  <si>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</si>
  <si>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</si>
  <si>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</si>
  <si>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</si>
  <si>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</si>
  <si>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</si>
  <si>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</si>
  <si>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</si>
  <si>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</si>
  <si>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</si>
  <si>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</si>
  <si>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</si>
  <si>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</si>
  <si>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</si>
  <si>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</si>
  <si>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</si>
  <si>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</si>
  <si>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</si>
  <si>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</si>
  <si>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</si>
  <si>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</si>
  <si>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</si>
  <si>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</si>
  <si>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</si>
  <si>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</si>
  <si>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</si>
  <si>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</si>
  <si>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</si>
  <si>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</si>
  <si>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</si>
  <si>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</si>
  <si>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</si>
  <si>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</si>
  <si>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</si>
  <si>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</si>
  <si>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</si>
  <si>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</si>
  <si>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</si>
  <si>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</si>
  <si>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</si>
  <si>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</si>
  <si>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</si>
  <si>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</si>
  <si>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</si>
  <si>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</si>
  <si>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</si>
  <si>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</si>
  <si>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</si>
  <si>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</si>
  <si>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</si>
  <si>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</si>
  <si>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</si>
  <si>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</si>
  <si>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</si>
  <si>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</si>
  <si>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</si>
  <si>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</si>
  <si>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</si>
  <si>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</si>
  <si>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</si>
  <si>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</si>
  <si>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</si>
  <si>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</si>
  <si>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</si>
  <si>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</si>
  <si>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</si>
  <si>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</si>
  <si>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</si>
  <si>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</si>
  <si>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</si>
  <si>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</si>
  <si>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</si>
  <si>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</si>
  <si>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</si>
  <si>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</si>
  <si>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</si>
  <si>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</si>
  <si>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</si>
  <si>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</si>
  <si>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</si>
  <si>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</si>
  <si>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</si>
  <si>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</si>
  <si>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</si>
  <si>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</si>
  <si>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</si>
  <si>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</si>
  <si>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</si>
  <si>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</si>
  <si>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</si>
  <si>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</si>
  <si>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</si>
  <si>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</si>
  <si>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</si>
  <si>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</si>
  <si>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</si>
  <si>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</si>
  <si>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</si>
  <si>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</si>
  <si>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</si>
  <si>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</si>
  <si>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</si>
  <si>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</si>
  <si>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</si>
  <si>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</si>
  <si>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</si>
  <si>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</si>
  <si>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</si>
  <si>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</si>
  <si>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</si>
  <si>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</si>
  <si>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</si>
  <si>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</si>
  <si>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</si>
  <si>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</si>
  <si>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</si>
  <si>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</si>
  <si>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</si>
  <si>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</si>
  <si>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</si>
  <si>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</si>
  <si>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</si>
  <si>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</si>
  <si>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</si>
  <si>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</si>
  <si>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</si>
  <si>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</si>
  <si>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</si>
  <si>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</si>
  <si>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</si>
  <si>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</si>
  <si>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</si>
  <si>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</si>
  <si>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</si>
  <si>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</si>
  <si>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</si>
  <si>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</si>
  <si>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</si>
  <si>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</si>
  <si>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</si>
  <si>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</si>
  <si>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</si>
  <si>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</si>
  <si>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</si>
  <si>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</si>
  <si>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</si>
  <si>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</si>
  <si>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</si>
  <si>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</si>
  <si>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</si>
  <si>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</si>
  <si>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</si>
  <si>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</si>
  <si>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</si>
  <si>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</si>
  <si>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</si>
  <si>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</si>
  <si>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</si>
  <si>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</si>
  <si>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</si>
  <si>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</si>
  <si>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</si>
  <si>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</si>
  <si>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</si>
  <si>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</si>
  <si>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</si>
  <si>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</si>
  <si>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</si>
  <si>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</si>
  <si>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</si>
  <si>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</si>
  <si>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</si>
  <si>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</si>
  <si>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</si>
  <si>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</si>
  <si>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</si>
  <si>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</si>
  <si>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</si>
  <si>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</si>
  <si>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</si>
  <si>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</si>
  <si>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</si>
  <si>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</si>
  <si>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</si>
  <si>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</si>
  <si>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</si>
  <si>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</si>
  <si>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</si>
  <si>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</si>
  <si>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</si>
  <si>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</si>
  <si>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</si>
  <si>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</si>
  <si>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</si>
  <si>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</si>
  <si>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</si>
  <si>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</si>
  <si>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</si>
  <si>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</si>
  <si>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</si>
  <si>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</si>
  <si>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</si>
  <si>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</si>
  <si>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</si>
  <si>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</si>
  <si>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</si>
  <si>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</si>
  <si>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</si>
  <si>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</si>
  <si>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</si>
  <si>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</si>
  <si>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</si>
  <si>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</si>
  <si>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</si>
  <si>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</si>
  <si>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</si>
  <si>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</si>
  <si>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</si>
  <si>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</si>
  <si>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</si>
  <si>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</si>
  <si>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</si>
  <si>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</si>
  <si>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</si>
  <si>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</si>
  <si>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</si>
  <si>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</si>
  <si>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</si>
  <si>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</si>
  <si>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</si>
  <si>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</si>
  <si>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</si>
  <si>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</si>
  <si>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</si>
  <si>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</si>
  <si>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</si>
  <si>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</si>
  <si>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</si>
  <si>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</si>
  <si>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</si>
  <si>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</si>
  <si>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</si>
  <si>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</si>
  <si>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</si>
  <si>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</si>
  <si>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</si>
  <si>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</si>
  <si>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</si>
  <si>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</si>
  <si>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</si>
  <si>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</si>
  <si>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</si>
  <si>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</si>
  <si>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</si>
  <si>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</si>
  <si>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</si>
  <si>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</si>
  <si>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</si>
  <si>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</si>
  <si>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</si>
  <si>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</si>
  <si>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</si>
  <si>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</si>
  <si>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</si>
  <si>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</si>
  <si>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</si>
  <si>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</si>
  <si>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</si>
  <si>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</si>
  <si>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</si>
  <si>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</si>
  <si>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</si>
  <si>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</si>
  <si>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</si>
  <si>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</si>
  <si>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</si>
  <si>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</si>
  <si>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</si>
  <si>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</si>
  <si>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</si>
  <si>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</si>
  <si>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</si>
  <si>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</si>
  <si>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</si>
  <si>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</si>
  <si>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</si>
  <si>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</si>
  <si>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</si>
  <si>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</si>
  <si>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</si>
  <si>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</si>
  <si>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</si>
  <si>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</si>
  <si>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</si>
  <si>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</si>
  <si>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</si>
  <si>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</si>
  <si>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</si>
  <si>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</si>
  <si>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</si>
  <si>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</si>
  <si>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</si>
  <si>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</si>
  <si>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</si>
  <si>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</si>
  <si>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</si>
  <si>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</si>
  <si>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</si>
  <si>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</si>
  <si>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</si>
  <si>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</si>
  <si>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</si>
  <si>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</si>
  <si>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</si>
  <si>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</si>
  <si>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</si>
  <si>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</si>
  <si>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</si>
  <si>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</si>
  <si>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</si>
  <si>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</si>
  <si>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</si>
  <si>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</si>
  <si>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</si>
  <si>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</si>
  <si>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</si>
  <si>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</si>
  <si>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</si>
  <si>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</si>
  <si>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</si>
  <si>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</si>
  <si>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</si>
  <si>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</si>
  <si>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</si>
  <si>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</si>
  <si>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</si>
  <si>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</si>
  <si>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</si>
  <si>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</si>
  <si>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</si>
  <si>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</si>
  <si>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</si>
  <si>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</si>
  <si>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</si>
  <si>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</si>
  <si>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</si>
  <si>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</si>
  <si>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</si>
  <si>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</si>
  <si>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</si>
  <si>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</si>
  <si>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</si>
  <si>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</si>
  <si>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</si>
  <si>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</si>
  <si>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</si>
  <si>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</si>
  <si>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</si>
  <si>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</si>
  <si>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</si>
  <si>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</si>
  <si>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</si>
  <si>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</si>
  <si>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</si>
  <si>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</si>
  <si>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</si>
  <si>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</si>
  <si>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</si>
  <si>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</si>
  <si>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</si>
  <si>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</si>
  <si>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</si>
  <si>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</si>
  <si>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</si>
  <si>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</si>
  <si>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</si>
  <si>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</si>
  <si>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</si>
  <si>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</si>
  <si>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</si>
  <si>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</si>
  <si>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</si>
  <si>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</si>
  <si>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</si>
  <si>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</si>
  <si>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</si>
  <si>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</si>
  <si>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</si>
  <si>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</si>
  <si>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</si>
  <si>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</si>
  <si>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</si>
  <si>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</si>
  <si>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</si>
  <si>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</si>
  <si>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</si>
  <si>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</si>
  <si>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</si>
  <si>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</si>
  <si>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</si>
  <si>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</si>
  <si>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</si>
  <si>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</si>
  <si>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</si>
  <si>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</si>
  <si>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</si>
  <si>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</si>
  <si>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</si>
  <si>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</si>
  <si>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</si>
  <si>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</si>
  <si>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</si>
  <si>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</si>
  <si>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</si>
  <si>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</si>
  <si>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</si>
  <si>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</si>
  <si>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</si>
  <si>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</si>
  <si>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</si>
  <si>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</si>
  <si>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</si>
  <si>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</si>
  <si>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</si>
  <si>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</si>
  <si>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</si>
  <si>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</si>
  <si>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</si>
  <si>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</si>
  <si>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</si>
  <si>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</si>
  <si>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</si>
  <si>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</si>
  <si>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</si>
  <si>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</si>
  <si>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</si>
  <si>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</si>
  <si>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</si>
  <si>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</si>
  <si>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</si>
  <si>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</si>
  <si>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</si>
  <si>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</si>
  <si>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</si>
  <si>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</si>
  <si>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</si>
  <si>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</si>
  <si>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</si>
  <si>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</si>
  <si>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</si>
  <si>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</si>
  <si>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</si>
  <si>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</si>
  <si>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</si>
  <si>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</si>
  <si>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</si>
  <si>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</si>
  <si>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</si>
  <si>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</si>
  <si>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</si>
  <si>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</si>
  <si>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</si>
  <si>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</si>
  <si>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</si>
  <si>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</si>
  <si>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</si>
  <si>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</si>
  <si>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</si>
  <si>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</si>
  <si>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</si>
  <si>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</si>
  <si>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</si>
  <si>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</si>
  <si>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</si>
  <si>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</si>
  <si>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</si>
  <si>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</si>
  <si>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</si>
  <si>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</si>
  <si>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</si>
  <si>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</si>
  <si>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</si>
  <si>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</si>
  <si>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</si>
  <si>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</si>
  <si>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</si>
  <si>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</si>
  <si>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</si>
  <si>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</si>
  <si>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</si>
  <si>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</si>
  <si>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</si>
  <si>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</si>
  <si>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</si>
  <si>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</si>
  <si>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</si>
  <si>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</si>
  <si>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</si>
  <si>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</si>
  <si>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</si>
  <si>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</si>
  <si>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</si>
  <si>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</si>
  <si>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</si>
  <si>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</si>
  <si>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</si>
  <si>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</si>
  <si>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</si>
  <si>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</si>
  <si>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</si>
  <si>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</si>
  <si>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</si>
  <si>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</si>
  <si>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</si>
  <si>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</si>
  <si>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</si>
  <si>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</si>
  <si>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</si>
  <si>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</si>
  <si>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</si>
  <si>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</si>
  <si>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</si>
  <si>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</si>
  <si>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</si>
  <si>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</si>
  <si>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</si>
  <si>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</si>
  <si>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</si>
  <si>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</si>
  <si>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</si>
  <si>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</si>
  <si>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</si>
  <si>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</si>
  <si>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</si>
  <si>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</si>
  <si>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</si>
  <si>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</si>
  <si>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</si>
  <si>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</si>
  <si>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</si>
  <si>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</si>
  <si>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</si>
  <si>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</si>
  <si>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</si>
  <si>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</si>
  <si>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</si>
  <si>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</si>
  <si>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</si>
  <si>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</si>
  <si>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</si>
  <si>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</si>
  <si>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</si>
  <si>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</si>
  <si>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</si>
  <si>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</si>
  <si>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</si>
  <si>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</si>
  <si>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</si>
  <si>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</si>
  <si>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</si>
  <si>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</si>
  <si>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</si>
  <si>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</si>
  <si>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</si>
  <si>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</si>
  <si>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</si>
  <si>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</si>
  <si>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</si>
  <si>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</si>
  <si>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</si>
  <si>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</si>
  <si>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</si>
  <si>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</si>
  <si>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</si>
  <si>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</si>
  <si>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</si>
  <si>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</si>
  <si>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</si>
  <si>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</si>
  <si>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</si>
  <si>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</si>
  <si>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</si>
  <si>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</si>
  <si>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</si>
  <si>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</si>
  <si>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</si>
  <si>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</si>
  <si>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</si>
  <si>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</si>
  <si>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</si>
  <si>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</si>
  <si>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</si>
  <si>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</si>
  <si>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</si>
  <si>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</si>
  <si>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</si>
  <si>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</si>
  <si>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</si>
  <si>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</si>
  <si>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</si>
  <si>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</si>
  <si>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</si>
  <si>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</si>
  <si>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</si>
  <si>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</si>
  <si>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</si>
  <si>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</si>
  <si>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</si>
  <si>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</si>
  <si>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</si>
  <si>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</si>
  <si>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</si>
  <si>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</si>
  <si>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</si>
  <si>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</si>
  <si>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</si>
  <si>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</si>
  <si>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</si>
  <si>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</si>
  <si>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</si>
  <si>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</si>
  <si>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</si>
  <si>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</si>
  <si>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</si>
  <si>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</si>
  <si>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</si>
  <si>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</si>
  <si>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</si>
  <si>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</si>
  <si>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</si>
  <si>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</si>
  <si>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</si>
  <si>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</si>
  <si>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</si>
  <si>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</si>
  <si>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</si>
  <si>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</si>
  <si>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</si>
  <si>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</si>
  <si>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</si>
  <si>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</si>
  <si>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</si>
  <si>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</si>
  <si>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</si>
  <si>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</si>
  <si>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</si>
  <si>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</si>
  <si>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</si>
  <si>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</si>
  <si>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</si>
  <si>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</si>
  <si>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</si>
  <si>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</si>
  <si>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</si>
  <si>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</si>
  <si>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</si>
  <si>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</si>
  <si>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</si>
  <si>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</si>
  <si>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</si>
  <si>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</si>
  <si>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</si>
  <si>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</si>
  <si>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</si>
  <si>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</si>
  <si>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</si>
  <si>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</si>
  <si>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</si>
  <si>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</si>
  <si>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</si>
  <si>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</si>
  <si>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</si>
  <si>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</si>
  <si>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</si>
  <si>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</si>
  <si>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</si>
  <si>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</si>
  <si>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</si>
  <si>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</si>
  <si>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</si>
  <si>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</si>
  <si>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</si>
  <si>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</si>
  <si>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</si>
  <si>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</si>
  <si>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</si>
  <si>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</si>
  <si>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</si>
  <si>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</si>
  <si>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</si>
  <si>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</si>
  <si>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</si>
  <si>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</si>
  <si>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</si>
  <si>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</si>
  <si>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</si>
  <si>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</si>
  <si>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</si>
  <si>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</si>
  <si>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</si>
  <si>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</si>
  <si>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</si>
  <si>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</si>
  <si>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</si>
  <si>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</si>
  <si>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</si>
  <si>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</si>
  <si>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</si>
  <si>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</si>
  <si>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</si>
  <si>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</si>
  <si>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</si>
  <si>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</si>
  <si>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</si>
  <si>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</si>
  <si>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</si>
  <si>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</si>
  <si>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</si>
  <si>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</si>
  <si>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</si>
  <si>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</si>
  <si>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</si>
  <si>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</si>
  <si>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</si>
  <si>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</si>
  <si>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</si>
  <si>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</si>
  <si>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</si>
  <si>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</si>
  <si>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</si>
  <si>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</si>
  <si>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</si>
  <si>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</si>
  <si>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</si>
  <si>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</si>
  <si>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</si>
  <si>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</si>
  <si>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</si>
  <si>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</si>
  <si>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</si>
  <si>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</si>
  <si>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</si>
  <si>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</si>
  <si>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</si>
  <si>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</si>
  <si>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</si>
  <si>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</si>
  <si>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</si>
  <si>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</si>
  <si>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</si>
  <si>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</si>
  <si>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</si>
  <si>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</si>
  <si>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</si>
  <si>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</si>
  <si>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</si>
  <si>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</si>
  <si>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</si>
  <si>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</si>
  <si>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</si>
  <si>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</si>
  <si>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</si>
  <si>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</si>
  <si>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</si>
  <si>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</si>
  <si>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</si>
  <si>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</si>
  <si>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</si>
  <si>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</si>
  <si>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</si>
  <si>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</si>
  <si>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</si>
  <si>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</si>
  <si>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</si>
  <si>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</si>
  <si>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</si>
  <si>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</si>
  <si>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</si>
  <si>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</si>
  <si>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</si>
  <si>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</si>
  <si>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</si>
  <si>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</si>
  <si>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</si>
  <si>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</si>
  <si>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</si>
  <si>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</si>
  <si>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</si>
  <si>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</si>
  <si>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</si>
  <si>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</si>
  <si>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</si>
  <si>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</si>
  <si>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</si>
  <si>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</si>
  <si>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</si>
  <si>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</si>
  <si>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</si>
  <si>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</si>
  <si>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</si>
  <si>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</si>
  <si>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</si>
  <si>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</si>
  <si>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</si>
  <si>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</si>
  <si>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</si>
  <si>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</si>
  <si>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</si>
  <si>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</si>
  <si>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</si>
  <si>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</si>
  <si>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</si>
  <si>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</si>
  <si>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</si>
  <si>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</si>
  <si>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</si>
  <si>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</si>
  <si>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</si>
  <si>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</si>
  <si>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</si>
  <si>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</si>
  <si>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</si>
  <si>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</si>
  <si>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</si>
  <si>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</si>
  <si>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</si>
  <si>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</si>
  <si>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</si>
  <si>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</si>
  <si>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</si>
  <si>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</si>
  <si>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</si>
  <si>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</si>
  <si>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</si>
  <si>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</si>
  <si>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</si>
  <si>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</si>
  <si>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</si>
  <si>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</si>
  <si>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</si>
  <si>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</si>
  <si>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Wang</t>
  </si>
  <si>
    <t>Deborah</t>
  </si>
  <si>
    <t>Lawrence Berkeley National Laboratory</t>
  </si>
  <si>
    <t>1 Cyclotron Road</t>
  </si>
  <si>
    <t>dlwang@lbl.gov</t>
  </si>
  <si>
    <t>Berkeley</t>
  </si>
  <si>
    <t>USA</t>
  </si>
  <si>
    <t>510-486-5209</t>
  </si>
  <si>
    <t>3527*</t>
  </si>
  <si>
    <t>11-2</t>
  </si>
  <si>
    <t>N/A</t>
  </si>
  <si>
    <t>Ship rad samples back to:</t>
  </si>
  <si>
    <t>1 Cyclotron Road, MS 75R0123</t>
  </si>
  <si>
    <t>Berkeley, CA 94720</t>
  </si>
  <si>
    <t>tel: (510) 486-4043</t>
  </si>
  <si>
    <t>fax: (510) 486-6939</t>
  </si>
  <si>
    <t>LBNL Container ID</t>
  </si>
  <si>
    <t>Sample</t>
  </si>
  <si>
    <t>mineral sample</t>
  </si>
  <si>
    <t>Steve Sohner/Bill Rowley</t>
  </si>
  <si>
    <t>GTSC 1116</t>
  </si>
  <si>
    <t>GTSC 1117</t>
  </si>
  <si>
    <t>GTSC 1118</t>
  </si>
  <si>
    <t>POD07 shipping package</t>
  </si>
  <si>
    <t>06/14/2012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</si>
</sst>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borah" refreshedDate="41074.614108217589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m/>
        <s v="Pu-239"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Am-243" u="1"/>
      </sharedItems>
    </cacheField>
    <cacheField name="Mass (g)" numFmtId="11">
      <sharedItems containsString="0" containsBlank="1" containsNumber="1" minValue="1.6699999999999999E-4" maxValue="1.6699999999999999E-4"/>
    </cacheField>
    <cacheField name="Activity (Bq)" numFmtId="11">
      <sharedItems containsMixedTypes="1" containsNumber="1" minValue="384333.8" maxValue="384333.8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Blank="1"/>
    </cacheField>
    <cacheField name="Activity (Ci)" numFmtId="11">
      <sharedItems containsMixedTypes="1" containsNumber="1" minValue="1.03874E-5" maxValue="1.03874E-5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s v="GTSC 1116"/>
    <x v="1"/>
    <n v="1.6699999999999999E-4"/>
    <n v="384333.8"/>
    <s v="Slurry/Paste"/>
    <s v="Elemental"/>
    <n v="1"/>
    <s v="1g"/>
    <s v="POD07 shipping package"/>
    <n v="1.03874E-5"/>
  </r>
  <r>
    <s v="GTSC 1117"/>
    <x v="1"/>
    <n v="1.6699999999999999E-4"/>
    <n v="384333.8"/>
    <s v="Slurry/Paste"/>
    <s v="Elemental"/>
    <n v="1"/>
    <s v="1g"/>
    <s v="POD07 shipping package"/>
    <n v="1.03874E-5"/>
  </r>
  <r>
    <s v="GTSC 1118"/>
    <x v="1"/>
    <n v="1.6699999999999999E-4"/>
    <n v="384333.8"/>
    <s v="Slurry/Paste"/>
    <s v="Elemental"/>
    <n v="1"/>
    <s v="1g"/>
    <s v="POD07 shipping package"/>
    <n v="1.03874E-5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1"/>
        <item m="1" x="22"/>
        <item m="1" x="18"/>
        <item m="1" x="20"/>
        <item m="1" x="4"/>
        <item m="1" x="9"/>
        <item m="1" x="16"/>
        <item m="1" x="17"/>
        <item m="1" x="2"/>
        <item m="1" x="14"/>
        <item m="1" x="7"/>
        <item m="1" x="19"/>
        <item x="1"/>
        <item m="1" x="8"/>
        <item m="1" x="10"/>
        <item m="1" x="11"/>
        <item m="1" x="6"/>
        <item m="1" x="12"/>
        <item m="1" x="13"/>
        <item m="1" x="3"/>
        <item m="1" x="15"/>
        <item x="0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12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75" zoomScaleNormal="75" workbookViewId="0">
      <pane ySplit="23" topLeftCell="A24" activePane="bottomLeft" state="frozenSplit"/>
      <selection activeCell="C5" sqref="C5"/>
      <selection pane="bottomLeft" activeCell="M28" sqref="M28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  <c r="D5" s="9" t="s">
        <v>891</v>
      </c>
    </row>
    <row r="6" spans="1:4">
      <c r="A6" s="17" t="s">
        <v>11</v>
      </c>
      <c r="B6" s="11"/>
      <c r="D6" s="9" t="s">
        <v>899</v>
      </c>
    </row>
    <row r="7" spans="1:4">
      <c r="A7" s="17" t="s">
        <v>879</v>
      </c>
      <c r="B7" s="11" t="s">
        <v>884</v>
      </c>
      <c r="D7" s="9" t="s">
        <v>882</v>
      </c>
    </row>
    <row r="8" spans="1:4">
      <c r="A8" s="17" t="s">
        <v>13</v>
      </c>
      <c r="B8" s="11" t="s">
        <v>885</v>
      </c>
      <c r="D8" s="9" t="s">
        <v>892</v>
      </c>
    </row>
    <row r="9" spans="1:4">
      <c r="A9" s="17" t="s">
        <v>14</v>
      </c>
      <c r="B9" s="11" t="s">
        <v>25</v>
      </c>
      <c r="D9" s="9" t="s">
        <v>893</v>
      </c>
    </row>
    <row r="10" spans="1:4">
      <c r="A10" s="17" t="s">
        <v>15</v>
      </c>
      <c r="B10" s="11">
        <v>94720</v>
      </c>
      <c r="D10" s="9" t="s">
        <v>894</v>
      </c>
    </row>
    <row r="11" spans="1:4">
      <c r="A11" s="17" t="s">
        <v>809</v>
      </c>
      <c r="B11" s="11" t="s">
        <v>886</v>
      </c>
      <c r="D11" s="9" t="s">
        <v>895</v>
      </c>
    </row>
    <row r="12" spans="1:4">
      <c r="A12" s="17" t="s">
        <v>26</v>
      </c>
      <c r="B12" s="22" t="s">
        <v>887</v>
      </c>
    </row>
    <row r="13" spans="1:4">
      <c r="A13" s="17" t="s">
        <v>839</v>
      </c>
      <c r="B13" s="12" t="s">
        <v>888</v>
      </c>
    </row>
    <row r="14" spans="1:4">
      <c r="A14" s="17" t="s">
        <v>16</v>
      </c>
      <c r="B14" s="39" t="s">
        <v>904</v>
      </c>
    </row>
    <row r="15" spans="1:4">
      <c r="A15" s="17" t="s">
        <v>41</v>
      </c>
      <c r="B15" s="40" t="s">
        <v>889</v>
      </c>
      <c r="C15" s="9" t="s">
        <v>854</v>
      </c>
    </row>
    <row r="16" spans="1:4">
      <c r="A16" s="17" t="s">
        <v>40</v>
      </c>
      <c r="B16" s="13">
        <v>41076</v>
      </c>
      <c r="C16" s="9" t="s">
        <v>854</v>
      </c>
    </row>
    <row r="17" spans="1:34">
      <c r="A17" s="17" t="s">
        <v>811</v>
      </c>
      <c r="B17" s="40">
        <v>41077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L23" s="9" t="s">
        <v>896</v>
      </c>
      <c r="M23" s="9" t="s">
        <v>897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C24" s="18"/>
      <c r="D24" s="30" t="str">
        <f>IF(Table5[[#This Row],[Mass (g)]]="","",Table5[[#This Row],[Mass (g)]]*VLOOKUP(Table5[[#This Row],[Nuclide]],Doedata,4)*37000000000)</f>
        <v/>
      </c>
      <c r="I24" s="10"/>
      <c r="J24" s="26" t="str">
        <f>IF(Table5[[#This Row],[Activity (Bq)]]="","",Table5[[#This Row],[Activity (Bq)]]/37000000000)</f>
        <v/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900</v>
      </c>
      <c r="B25" s="9" t="s">
        <v>534</v>
      </c>
      <c r="C25" s="18">
        <v>1.6699999999999999E-4</v>
      </c>
      <c r="D25" s="30">
        <f>IF(Table5[[#This Row],[Mass (g)]]="","",Table5[[#This Row],[Mass (g)]]*VLOOKUP(Table5[[#This Row],[Nuclide]],Doedata,4)*37000000000)</f>
        <v>384333.8</v>
      </c>
      <c r="E25" s="10" t="s">
        <v>820</v>
      </c>
      <c r="F25" s="10" t="s">
        <v>822</v>
      </c>
      <c r="G25" s="10">
        <v>1</v>
      </c>
      <c r="H25" s="10" t="s">
        <v>850</v>
      </c>
      <c r="I25" s="10" t="s">
        <v>903</v>
      </c>
      <c r="J25" s="26">
        <f>IF(Table5[[#This Row],[Activity (Bq)]]="","",Table5[[#This Row],[Activity (Bq)]]/37000000000)</f>
        <v>1.03874E-5</v>
      </c>
      <c r="L25" s="9">
        <v>11362</v>
      </c>
      <c r="M25" s="9" t="s">
        <v>898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901</v>
      </c>
      <c r="B26" s="9" t="s">
        <v>534</v>
      </c>
      <c r="C26" s="18">
        <v>1.6699999999999999E-4</v>
      </c>
      <c r="D26" s="30">
        <f>IF(Table5[[#This Row],[Mass (g)]]="","",Table5[[#This Row],[Mass (g)]]*VLOOKUP(Table5[[#This Row],[Nuclide]],Doedata,4)*37000000000)</f>
        <v>384333.8</v>
      </c>
      <c r="E26" s="10" t="s">
        <v>820</v>
      </c>
      <c r="F26" s="10" t="s">
        <v>822</v>
      </c>
      <c r="G26" s="10">
        <v>1</v>
      </c>
      <c r="H26" s="10" t="s">
        <v>850</v>
      </c>
      <c r="I26" s="10" t="s">
        <v>903</v>
      </c>
      <c r="J26" s="26">
        <f>IF(Table5[[#This Row],[Activity (Bq)]]="","",Table5[[#This Row],[Activity (Bq)]]/37000000000)</f>
        <v>1.03874E-5</v>
      </c>
      <c r="L26" s="9">
        <v>11362</v>
      </c>
      <c r="M26" s="9" t="s">
        <v>898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902</v>
      </c>
      <c r="B27" s="9" t="s">
        <v>534</v>
      </c>
      <c r="C27" s="18">
        <v>1.6699999999999999E-4</v>
      </c>
      <c r="D27" s="30">
        <f>IF(Table5[[#This Row],[Mass (g)]]="","",Table5[[#This Row],[Mass (g)]]*VLOOKUP(Table5[[#This Row],[Nuclide]],Doedata,4)*37000000000)</f>
        <v>384333.8</v>
      </c>
      <c r="E27" s="10" t="s">
        <v>820</v>
      </c>
      <c r="F27" s="10" t="s">
        <v>822</v>
      </c>
      <c r="G27" s="10">
        <v>1</v>
      </c>
      <c r="H27" s="10" t="s">
        <v>850</v>
      </c>
      <c r="I27" s="10" t="s">
        <v>903</v>
      </c>
      <c r="J27" s="26">
        <f>IF(Table5[[#This Row],[Activity (Bq)]]="","",Table5[[#This Row],[Activity (Bq)]]/37000000000)</f>
        <v>1.03874E-5</v>
      </c>
      <c r="L27" s="9">
        <v>11362</v>
      </c>
      <c r="M27" s="9" t="s">
        <v>898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0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0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D6" sqref="D6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534</v>
      </c>
      <c r="B5" s="19">
        <v>5.0099999999999993E-4</v>
      </c>
      <c r="C5" s="19">
        <v>1153001.3999999999</v>
      </c>
      <c r="D5" s="19">
        <v>3.1162199999999998E-5</v>
      </c>
    </row>
    <row r="6" spans="1:4">
      <c r="A6" s="25" t="s">
        <v>842</v>
      </c>
      <c r="B6" s="19"/>
      <c r="C6" s="19">
        <v>0</v>
      </c>
      <c r="D6" s="19">
        <v>0</v>
      </c>
    </row>
    <row r="7" spans="1:4">
      <c r="A7" s="25" t="s">
        <v>843</v>
      </c>
      <c r="B7" s="19">
        <v>5.0099999999999993E-4</v>
      </c>
      <c r="C7" s="19">
        <v>1153001.3999999999</v>
      </c>
      <c r="D7" s="19">
        <v>3.1162199999999998E-5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77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deborah</cp:lastModifiedBy>
  <cp:lastPrinted>2012-06-14T21:45:18Z</cp:lastPrinted>
  <dcterms:created xsi:type="dcterms:W3CDTF">2010-11-12T20:51:00Z</dcterms:created>
  <dcterms:modified xsi:type="dcterms:W3CDTF">2012-06-14T21:46:35Z</dcterms:modified>
</cp:coreProperties>
</file>