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<sst xmlns="http://schemas.openxmlformats.org/spreadsheetml/2006/main" count="3255" uniqueCount="894">
  <si>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</si>
  <si>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</si>
  <si>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</si>
  <si>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</si>
  <si>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</si>
  <si>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</si>
  <si>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</si>
  <si>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</si>
  <si>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</si>
  <si>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</si>
  <si>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</si>
  <si>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</si>
  <si>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</si>
  <si>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</si>
  <si>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</si>
  <si>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</si>
  <si>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</si>
  <si>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</si>
  <si>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</si>
  <si>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</si>
  <si>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</si>
  <si>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</si>
  <si>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</si>
  <si>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</si>
  <si>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</si>
  <si>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</si>
  <si>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</si>
  <si>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</si>
  <si>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</si>
  <si>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</si>
  <si>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</si>
  <si>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</si>
  <si>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</si>
  <si>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</si>
  <si>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</si>
  <si>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</si>
  <si>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</si>
  <si>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</si>
  <si>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</si>
  <si>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</si>
  <si>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</si>
  <si>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</si>
  <si>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</si>
  <si>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</si>
  <si>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</si>
  <si>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</si>
  <si>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</si>
  <si>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</si>
  <si>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</si>
  <si>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</si>
  <si>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</si>
  <si>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</si>
  <si>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</si>
  <si>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</si>
  <si>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</si>
  <si>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</si>
  <si>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</si>
  <si>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</si>
  <si>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</si>
  <si>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</si>
  <si>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</si>
  <si>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</si>
  <si>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</si>
  <si>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</si>
  <si>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</si>
  <si>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</si>
  <si>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</si>
  <si>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</si>
  <si>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</si>
  <si>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</si>
  <si>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</si>
  <si>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</si>
  <si>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</si>
  <si>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</si>
  <si>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</si>
  <si>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</si>
  <si>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</si>
  <si>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</si>
  <si>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</si>
  <si>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</si>
  <si>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</si>
  <si>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</si>
  <si>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</si>
  <si>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</si>
  <si>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</si>
  <si>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</si>
  <si>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</si>
  <si>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</si>
  <si>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</si>
  <si>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</si>
  <si>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</si>
  <si>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</si>
  <si>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</si>
  <si>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</si>
  <si>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</si>
  <si>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</si>
  <si>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</si>
  <si>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</si>
  <si>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</si>
  <si>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</si>
  <si>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</si>
  <si>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</si>
  <si>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</si>
  <si>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</si>
  <si>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</si>
  <si>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</si>
  <si>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</si>
  <si>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</si>
  <si>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</si>
  <si>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</si>
  <si>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</si>
  <si>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</si>
  <si>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</si>
  <si>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</si>
  <si>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</si>
  <si>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</si>
  <si>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</si>
  <si>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</si>
  <si>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</si>
  <si>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</si>
  <si>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</si>
  <si>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</si>
  <si>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</si>
  <si>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</si>
  <si>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</si>
  <si>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</si>
  <si>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</si>
  <si>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</si>
  <si>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</si>
  <si>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</si>
  <si>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</si>
  <si>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</si>
  <si>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</si>
  <si>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</si>
  <si>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</si>
  <si>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</si>
  <si>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</si>
  <si>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</si>
  <si>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</si>
  <si>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</si>
  <si>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</si>
  <si>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</si>
  <si>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</si>
  <si>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</si>
  <si>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</si>
  <si>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</si>
  <si>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</si>
  <si>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</si>
  <si>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</si>
  <si>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</si>
  <si>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</si>
  <si>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</si>
  <si>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</si>
  <si>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</si>
  <si>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</si>
  <si>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</si>
  <si>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</si>
  <si>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</si>
  <si>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</si>
  <si>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</si>
  <si>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</si>
  <si>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</si>
  <si>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</si>
  <si>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</si>
  <si>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</si>
  <si>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</si>
  <si>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</si>
  <si>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</si>
  <si>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</si>
  <si>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</si>
  <si>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</si>
  <si>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</si>
  <si>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</si>
  <si>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</si>
  <si>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</si>
  <si>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</si>
  <si>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</si>
  <si>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</si>
  <si>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</si>
  <si>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</si>
  <si>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</si>
  <si>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</si>
  <si>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</si>
  <si>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</si>
  <si>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</si>
  <si>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</si>
  <si>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</si>
  <si>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</si>
  <si>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</si>
  <si>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</si>
  <si>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</si>
  <si>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</si>
  <si>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</si>
  <si>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</si>
  <si>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</si>
  <si>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</si>
  <si>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</si>
  <si>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</si>
  <si>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</si>
  <si>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</si>
  <si>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</si>
  <si>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</si>
  <si>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</si>
  <si>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</si>
  <si>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</si>
  <si>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</si>
  <si>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</si>
  <si>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</si>
  <si>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</si>
  <si>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</si>
  <si>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</si>
  <si>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</si>
  <si>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</si>
  <si>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</si>
  <si>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</si>
  <si>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</si>
  <si>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</si>
  <si>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</si>
  <si>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</si>
  <si>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</si>
  <si>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</si>
  <si>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</si>
  <si>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</si>
  <si>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</si>
  <si>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</si>
  <si>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</si>
  <si>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</si>
  <si>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</si>
  <si>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</si>
  <si>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</si>
  <si>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</si>
  <si>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</si>
  <si>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</si>
  <si>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</si>
  <si>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</si>
  <si>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</si>
  <si>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</si>
  <si>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</si>
  <si>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</si>
  <si>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</si>
  <si>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</si>
  <si>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</si>
  <si>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</si>
  <si>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</si>
  <si>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</si>
  <si>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</si>
  <si>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</si>
  <si>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</si>
  <si>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</si>
  <si>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</si>
  <si>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</si>
  <si>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</si>
  <si>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</si>
  <si>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</si>
  <si>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</si>
  <si>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</si>
  <si>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</si>
  <si>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</si>
  <si>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</si>
  <si>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</si>
  <si>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</si>
  <si>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</si>
  <si>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</si>
  <si>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</si>
  <si>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</si>
  <si>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</si>
  <si>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</si>
  <si>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</si>
  <si>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</si>
  <si>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</si>
  <si>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</si>
  <si>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</si>
  <si>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</si>
  <si>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</si>
  <si>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</si>
  <si>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</si>
  <si>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</si>
  <si>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</si>
  <si>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</si>
  <si>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</si>
  <si>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</si>
  <si>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</si>
  <si>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</si>
  <si>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</si>
  <si>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</si>
  <si>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</si>
  <si>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</si>
  <si>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</si>
  <si>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</si>
  <si>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</si>
  <si>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</si>
  <si>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</si>
  <si>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</si>
  <si>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</si>
  <si>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</si>
  <si>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</si>
  <si>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</si>
  <si>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</si>
  <si>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</si>
  <si>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</si>
  <si>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</si>
  <si>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</si>
  <si>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</si>
  <si>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</si>
  <si>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</si>
  <si>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</si>
  <si>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</si>
  <si>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</si>
  <si>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</si>
  <si>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</si>
  <si>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</si>
  <si>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</si>
  <si>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</si>
  <si>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</si>
  <si>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</si>
  <si>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</si>
  <si>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</si>
  <si>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</si>
  <si>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</si>
  <si>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</si>
  <si>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</si>
  <si>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</si>
  <si>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</si>
  <si>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</si>
  <si>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</si>
  <si>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</si>
  <si>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</si>
  <si>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</si>
  <si>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</si>
  <si>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</si>
  <si>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</si>
  <si>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</si>
  <si>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</si>
  <si>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</si>
  <si>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</si>
  <si>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</si>
  <si>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</si>
  <si>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</si>
  <si>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</si>
  <si>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</si>
  <si>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</si>
  <si>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</si>
  <si>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</si>
  <si>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</si>
  <si>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</si>
  <si>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</si>
  <si>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</si>
  <si>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</si>
  <si>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</si>
  <si>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</si>
  <si>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</si>
  <si>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</si>
  <si>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</si>
  <si>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</si>
  <si>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</si>
  <si>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</si>
  <si>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</si>
  <si>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</si>
  <si>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</si>
  <si>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</si>
  <si>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</si>
  <si>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</si>
  <si>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</si>
  <si>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</si>
  <si>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</si>
  <si>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</si>
  <si>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</si>
  <si>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</si>
  <si>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</si>
  <si>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</si>
  <si>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</si>
  <si>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</si>
  <si>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</si>
  <si>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</si>
  <si>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</si>
  <si>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</si>
  <si>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</si>
  <si>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</si>
  <si>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</si>
  <si>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</si>
  <si>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</si>
  <si>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</si>
  <si>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</si>
  <si>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</si>
  <si>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</si>
  <si>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</si>
  <si>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</si>
  <si>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</si>
  <si>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</si>
  <si>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</si>
  <si>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</si>
  <si>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</si>
  <si>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</si>
  <si>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</si>
  <si>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</si>
  <si>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</si>
  <si>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</si>
  <si>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</si>
  <si>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</si>
  <si>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</si>
  <si>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</si>
  <si>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</si>
  <si>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</si>
  <si>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</si>
  <si>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</si>
  <si>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</si>
  <si>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</si>
  <si>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</si>
  <si>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</si>
  <si>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</si>
  <si>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</si>
  <si>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</si>
  <si>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</si>
  <si>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</si>
  <si>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</si>
  <si>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</si>
  <si>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</si>
  <si>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</si>
  <si>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</si>
  <si>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</si>
  <si>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</si>
  <si>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</si>
  <si>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</si>
  <si>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</si>
  <si>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</si>
  <si>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</si>
  <si>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</si>
  <si>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</si>
  <si>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</si>
  <si>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</si>
  <si>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</si>
  <si>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</si>
  <si>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</si>
  <si>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</si>
  <si>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</si>
  <si>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</si>
  <si>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</si>
  <si>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</si>
  <si>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</si>
  <si>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</si>
  <si>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</si>
  <si>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</si>
  <si>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</si>
  <si>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</si>
  <si>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</si>
  <si>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</si>
  <si>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</si>
  <si>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</si>
  <si>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</si>
  <si>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</si>
  <si>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</si>
  <si>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</si>
  <si>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</si>
  <si>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</si>
  <si>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</si>
  <si>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</si>
  <si>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</si>
  <si>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</si>
  <si>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</si>
  <si>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</si>
  <si>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</si>
  <si>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</si>
  <si>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</si>
  <si>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</si>
  <si>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</si>
  <si>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</si>
  <si>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</si>
  <si>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</si>
  <si>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</si>
  <si>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</si>
  <si>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</si>
  <si>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</si>
  <si>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</si>
  <si>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</si>
  <si>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</si>
  <si>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</si>
  <si>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</si>
  <si>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</si>
  <si>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</si>
  <si>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</si>
  <si>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</si>
  <si>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</si>
  <si>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</si>
  <si>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</si>
  <si>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</si>
  <si>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</si>
  <si>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</si>
  <si>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</si>
  <si>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</si>
  <si>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</si>
  <si>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</si>
  <si>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</si>
  <si>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</si>
  <si>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</si>
  <si>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</si>
  <si>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</si>
  <si>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</si>
  <si>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</si>
  <si>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</si>
  <si>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</si>
  <si>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</si>
  <si>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</si>
  <si>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</si>
  <si>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</si>
  <si>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</si>
  <si>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</si>
  <si>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</si>
  <si>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</si>
  <si>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</si>
  <si>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</si>
  <si>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</si>
  <si>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</si>
  <si>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</si>
  <si>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</si>
  <si>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</si>
  <si>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</si>
  <si>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</si>
  <si>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</si>
  <si>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</si>
  <si>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</si>
  <si>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</si>
  <si>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</si>
  <si>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</si>
  <si>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</si>
  <si>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</si>
  <si>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</si>
  <si>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</si>
  <si>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</si>
  <si>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</si>
  <si>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</si>
  <si>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</si>
  <si>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</si>
  <si>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</si>
  <si>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</si>
  <si>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</si>
  <si>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</si>
  <si>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</si>
  <si>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</si>
  <si>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</si>
  <si>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</si>
  <si>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</si>
  <si>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</si>
  <si>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</si>
  <si>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</si>
  <si>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</si>
  <si>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</si>
  <si>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</si>
  <si>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</si>
  <si>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</si>
  <si>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</si>
  <si>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</si>
  <si>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</si>
  <si>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</si>
  <si>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</si>
  <si>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</si>
  <si>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</si>
  <si>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</si>
  <si>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</si>
  <si>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</si>
  <si>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</si>
  <si>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</si>
  <si>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</si>
  <si>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</si>
  <si>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</si>
  <si>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</si>
  <si>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</si>
  <si>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</si>
  <si>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</si>
  <si>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</si>
  <si>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</si>
  <si>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</si>
  <si>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</si>
  <si>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</si>
  <si>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</si>
  <si>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</si>
  <si>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</si>
  <si>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</si>
  <si>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</si>
  <si>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</si>
  <si>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</si>
  <si>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</si>
  <si>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</si>
  <si>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</si>
  <si>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</si>
  <si>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</si>
  <si>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</si>
  <si>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</si>
  <si>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</si>
  <si>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</si>
  <si>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</si>
  <si>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</si>
  <si>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</si>
  <si>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</si>
  <si>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</si>
  <si>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</si>
  <si>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</si>
  <si>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</si>
  <si>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</si>
  <si>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</si>
  <si>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</si>
  <si>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</si>
  <si>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</si>
  <si>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</si>
  <si>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</si>
  <si>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</si>
  <si>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</si>
  <si>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</si>
  <si>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</si>
  <si>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</si>
  <si>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</si>
  <si>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</si>
  <si>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</si>
  <si>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</si>
  <si>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</si>
  <si>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</si>
  <si>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</si>
  <si>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</si>
  <si>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</si>
  <si>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</si>
  <si>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</si>
  <si>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</si>
  <si>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</si>
  <si>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</si>
  <si>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</si>
  <si>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</si>
  <si>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</si>
  <si>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</si>
  <si>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</si>
  <si>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</si>
  <si>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</si>
  <si>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</si>
  <si>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</si>
  <si>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</si>
  <si>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</si>
  <si>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</si>
  <si>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</si>
  <si>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</si>
  <si>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</si>
  <si>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</si>
  <si>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</si>
  <si>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</si>
  <si>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</si>
  <si>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</si>
  <si>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</si>
  <si>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</si>
  <si>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</si>
  <si>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</si>
  <si>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</si>
  <si>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</si>
  <si>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</si>
  <si>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</si>
  <si>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</si>
  <si>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</si>
  <si>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</si>
  <si>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</si>
  <si>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</si>
  <si>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</si>
  <si>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</si>
  <si>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</si>
  <si>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</si>
  <si>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</si>
  <si>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</si>
  <si>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</si>
  <si>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</si>
  <si>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</si>
  <si>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</si>
  <si>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</si>
  <si>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</si>
  <si>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</si>
  <si>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</si>
  <si>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</si>
  <si>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</si>
  <si>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</si>
  <si>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</si>
  <si>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</si>
  <si>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</si>
  <si>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</si>
  <si>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</si>
  <si>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</si>
  <si>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</si>
  <si>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</si>
  <si>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</si>
  <si>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</si>
  <si>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</si>
  <si>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</si>
  <si>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</si>
  <si>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</si>
  <si>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</si>
  <si>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</si>
  <si>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</si>
  <si>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</si>
  <si>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</si>
  <si>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</si>
  <si>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</si>
  <si>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</si>
  <si>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</si>
  <si>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</si>
  <si>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</si>
  <si>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</si>
  <si>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</si>
  <si>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</si>
  <si>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</si>
  <si>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</si>
  <si>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</si>
  <si>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</si>
  <si>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</si>
  <si>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</si>
  <si>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</si>
  <si>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</si>
  <si>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</si>
  <si>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</si>
  <si>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</si>
  <si>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</si>
  <si>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</si>
  <si>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</si>
  <si>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</si>
  <si>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</si>
  <si>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</si>
  <si>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</si>
  <si>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</si>
  <si>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</si>
  <si>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</si>
  <si>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</si>
  <si>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</si>
  <si>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</si>
  <si>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</si>
  <si>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</si>
  <si>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</si>
  <si>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</si>
  <si>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</si>
  <si>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</si>
  <si>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</si>
  <si>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</si>
  <si>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</si>
  <si>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</si>
  <si>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</si>
  <si>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</si>
  <si>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</si>
  <si>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</si>
  <si>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</si>
  <si>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</si>
  <si>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</si>
  <si>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</si>
  <si>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</si>
  <si>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</si>
  <si>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</si>
  <si>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</si>
  <si>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</si>
  <si>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</si>
  <si>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</si>
  <si>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</si>
  <si>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</si>
  <si>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</si>
  <si>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</si>
  <si>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</si>
  <si>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</si>
  <si>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</si>
  <si>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</si>
  <si>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</si>
  <si>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</si>
  <si>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</si>
  <si>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</si>
  <si>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</si>
  <si>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</si>
  <si>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</si>
  <si>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</si>
  <si>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</si>
  <si>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</si>
  <si>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</si>
  <si>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</si>
  <si>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</si>
  <si>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</si>
  <si>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</si>
  <si>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</si>
  <si>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</si>
  <si>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</si>
  <si>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</si>
  <si>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</si>
  <si>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</si>
  <si>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</si>
  <si>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</si>
  <si>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</si>
  <si>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</si>
  <si>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</si>
  <si>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</si>
  <si>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</si>
  <si>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</si>
  <si>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</si>
  <si>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</si>
  <si>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</si>
  <si>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</si>
  <si>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</si>
  <si>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</si>
  <si>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</si>
  <si>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</si>
  <si>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</si>
  <si>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</si>
  <si>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</si>
  <si>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</si>
  <si>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</si>
  <si>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</si>
  <si>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</si>
  <si>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</si>
  <si>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</si>
  <si>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</si>
  <si>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</si>
  <si>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</si>
  <si>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</si>
  <si>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</si>
  <si>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</si>
  <si>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</si>
  <si>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</si>
  <si>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</si>
  <si>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</si>
  <si>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</si>
  <si>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</si>
  <si>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</si>
  <si>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</si>
  <si>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</si>
  <si>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</si>
  <si>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</si>
  <si>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</si>
  <si>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</si>
  <si>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</si>
  <si>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</si>
  <si>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</si>
  <si>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</si>
  <si>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</si>
  <si>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</si>
  <si>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</si>
  <si>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</si>
  <si>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</si>
  <si>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</si>
  <si>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</si>
  <si>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</si>
  <si>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</si>
  <si>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</si>
  <si>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</si>
  <si>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</si>
  <si>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</si>
  <si>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</si>
  <si>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</si>
  <si>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</si>
  <si>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</si>
  <si>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</si>
  <si>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</si>
  <si>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</si>
  <si>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</si>
  <si>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</si>
  <si>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</si>
  <si>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</si>
  <si>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</si>
  <si>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</si>
  <si>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</si>
  <si>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</si>
  <si>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</si>
  <si>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</si>
  <si>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</si>
  <si>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</si>
  <si>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</si>
  <si>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</si>
  <si>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</si>
  <si>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</si>
  <si>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</si>
  <si>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</si>
  <si>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</si>
  <si>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</si>
  <si>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</si>
  <si>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</si>
  <si>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</si>
  <si>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</si>
  <si>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</si>
  <si>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</si>
  <si>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</si>
  <si>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</si>
  <si>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</si>
  <si>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</si>
  <si>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</si>
  <si>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</si>
  <si>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</si>
  <si>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</si>
  <si>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</si>
  <si>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</si>
  <si>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503-748-1980</t>
  </si>
  <si>
    <t>Lee 3567</t>
  </si>
  <si>
    <t>4-1</t>
  </si>
  <si>
    <t>Oregon National Primate Research Center</t>
  </si>
  <si>
    <t>Radiation Safety Office-Tebo Lab</t>
  </si>
  <si>
    <t>505 NW 185th Ave</t>
  </si>
  <si>
    <t>OHSU-JUN1</t>
  </si>
  <si>
    <t>OHSU-JUN2</t>
  </si>
  <si>
    <t>R2S1</t>
  </si>
  <si>
    <t>Sample R2S1 is at SSRL (Juan Lezama). Not part of this package and will not come back to OHSU.</t>
  </si>
  <si>
    <t>Shipping 2.51E-08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</si>
</sst>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1071.36939224536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238"/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4.2839999999999996E-3" maxValue="7.0499999999999993E-2"/>
    </cacheField>
    <cacheField name="Activity (Bq)" numFmtId="11">
      <sharedItems containsMixedTypes="1" containsNumber="1" minValue="53.258687999999992" maxValue="876.455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4394239999999998E-9" maxValue="2.3687999999999997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JUN1"/>
    <x v="0"/>
    <n v="4.2839999999999996E-3"/>
    <n v="53.258687999999992"/>
    <s v="Slurry/Paste"/>
    <s v="Other"/>
    <n v="7"/>
    <s v="4h"/>
    <m/>
    <n v="1.4394239999999998E-9"/>
  </r>
  <r>
    <s v="OHSU-JUN2"/>
    <x v="0"/>
    <n v="7.0499999999999993E-2"/>
    <n v="876.4559999999999"/>
    <s v="Slurry/Paste"/>
    <s v="Other"/>
    <n v="7"/>
    <s v="4h"/>
    <m/>
    <n v="2.3687999999999997E-8"/>
  </r>
  <r>
    <s v="R2S1"/>
    <x v="1"/>
    <n v="0.01"/>
    <n v="251.67468079999998"/>
    <s v="Powder"/>
    <s v="Other"/>
    <n v="7"/>
    <s v="4h"/>
    <m/>
    <n v="6.8020183999999995E-9"/>
  </r>
  <r>
    <s v="Sample R2S1 is at SSRL (Juan Lezama). Not part of this package and will not come back to OHSU."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5"/>
        <item m="1" x="10"/>
        <item m="1" x="16"/>
        <item m="1" x="17"/>
        <item m="1" x="3"/>
        <item m="1" x="15"/>
        <item m="1" x="8"/>
        <item m="1" x="19"/>
        <item m="1" x="22"/>
        <item m="1" x="9"/>
        <item m="1" x="11"/>
        <item m="1" x="12"/>
        <item m="1" x="7"/>
        <item m="1" x="13"/>
        <item m="1" x="14"/>
        <item m="1" x="4"/>
        <item x="0"/>
        <item x="2"/>
        <item m="1" x="6"/>
        <item x="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7" sqref="F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886</v>
      </c>
    </row>
    <row r="5" spans="1:3">
      <c r="A5" s="18" t="s">
        <v>10</v>
      </c>
      <c r="B5" s="11" t="s">
        <v>887</v>
      </c>
      <c r="C5" s="9" t="s">
        <v>875</v>
      </c>
    </row>
    <row r="6" spans="1:3">
      <c r="A6" s="18" t="s">
        <v>11</v>
      </c>
      <c r="B6" s="11" t="s">
        <v>888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883</v>
      </c>
    </row>
    <row r="12" spans="1:3">
      <c r="A12" s="18" t="s">
        <v>839</v>
      </c>
      <c r="B12" s="23" t="s">
        <v>884</v>
      </c>
    </row>
    <row r="13" spans="1:3">
      <c r="A13" s="18" t="s">
        <v>16</v>
      </c>
      <c r="B13" s="12">
        <v>41071</v>
      </c>
    </row>
    <row r="14" spans="1:3">
      <c r="A14" s="18" t="s">
        <v>41</v>
      </c>
      <c r="B14" s="39" t="s">
        <v>885</v>
      </c>
    </row>
    <row r="15" spans="1:3">
      <c r="A15" s="18" t="s">
        <v>40</v>
      </c>
      <c r="B15" s="12">
        <v>41073</v>
      </c>
      <c r="C15" s="9" t="s">
        <v>854</v>
      </c>
    </row>
    <row r="16" spans="1:3">
      <c r="A16" s="18" t="s">
        <v>811</v>
      </c>
      <c r="B16" s="14">
        <v>41075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2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4.2839999999999996E-3</v>
      </c>
      <c r="D24" s="31">
        <f>IF(Table5[[#This Row],[Mass (g)]]="","",Table5[[#This Row],[Mass (g)]]*VLOOKUP(Table5[[#This Row],[Nuclide]],Doedata,4)*37000000000)</f>
        <v>53.258687999999992</v>
      </c>
      <c r="E24" s="10" t="s">
        <v>820</v>
      </c>
      <c r="F24" s="10" t="s">
        <v>821</v>
      </c>
      <c r="G24" s="10">
        <v>1</v>
      </c>
      <c r="H24" s="10" t="s">
        <v>836</v>
      </c>
      <c r="I24" s="10"/>
      <c r="J24" s="27">
        <f>IF(Table5[[#This Row],[Activity (Bq)]]="","",Table5[[#This Row],[Activity (Bq)]]/37000000000)</f>
        <v>1.4394239999999998E-9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7.0499999999999993E-2</v>
      </c>
      <c r="D25" s="31">
        <f>IF(Table5[[#This Row],[Mass (g)]]="","",Table5[[#This Row],[Mass (g)]]*VLOOKUP(Table5[[#This Row],[Nuclide]],Doedata,4)*37000000000)</f>
        <v>876.4559999999999</v>
      </c>
      <c r="E25" s="10" t="s">
        <v>820</v>
      </c>
      <c r="F25" s="10" t="s">
        <v>821</v>
      </c>
      <c r="G25" s="10">
        <v>1</v>
      </c>
      <c r="H25" s="10" t="s">
        <v>836</v>
      </c>
      <c r="I25" s="10"/>
      <c r="J25" s="27">
        <f>IF(Table5[[#This Row],[Activity (Bq)]]="","",Table5[[#This Row],[Activity (Bq)]]/37000000000)</f>
        <v>2.3687999999999997E-8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891</v>
      </c>
      <c r="B26" s="9" t="s">
        <v>849</v>
      </c>
      <c r="C26" s="19">
        <v>0.01</v>
      </c>
      <c r="D26" s="31">
        <f>IF(Table5[[#This Row],[Mass (g)]]="","",Table5[[#This Row],[Mass (g)]]*VLOOKUP(Table5[[#This Row],[Nuclide]],Doedata,4)*37000000000)</f>
        <v>251.67468079999998</v>
      </c>
      <c r="E26" s="10" t="s">
        <v>817</v>
      </c>
      <c r="F26" s="10" t="s">
        <v>821</v>
      </c>
      <c r="G26" s="10">
        <v>1</v>
      </c>
      <c r="H26" s="10" t="s">
        <v>836</v>
      </c>
      <c r="I26" s="10"/>
      <c r="J26" s="27">
        <f>IF(Table5[[#This Row],[Activity (Bq)]]="","",Table5[[#This Row],[Activity (Bq)]]/37000000000)</f>
        <v>6.8020183999999995E-9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892</v>
      </c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0"/>
  <sheetViews>
    <sheetView workbookViewId="0">
      <selection activeCell="D10" sqref="D10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7.4783999999999989E-2</v>
      </c>
      <c r="C5" s="20">
        <v>929.71468799999991</v>
      </c>
      <c r="D5" s="20">
        <v>2.5127423999999997E-8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849</v>
      </c>
      <c r="B7" s="20">
        <v>0.01</v>
      </c>
      <c r="C7" s="20">
        <v>251.67468079999998</v>
      </c>
      <c r="D7" s="20">
        <v>6.8020183999999995E-9</v>
      </c>
    </row>
    <row r="8" spans="1:4">
      <c r="A8" s="26" t="s">
        <v>843</v>
      </c>
      <c r="B8" s="20">
        <v>8.4783999999999984E-2</v>
      </c>
      <c r="C8" s="20">
        <v>1181.3893687999998</v>
      </c>
      <c r="D8" s="20">
        <v>3.1929442399999996E-8</v>
      </c>
    </row>
    <row r="10" spans="1:4">
      <c r="D10" t="s">
        <v>893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2012-06-11T15:56:16Z</cp:lastPrinted>
  <dcterms:created xsi:type="dcterms:W3CDTF">2010-11-12T20:51:00Z</dcterms:created>
  <dcterms:modified xsi:type="dcterms:W3CDTF">2012-06-11T15:58:21Z</dcterms:modified>
</cp:coreProperties>
</file>