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240" yWindow="20" windowWidth="22120" windowHeight="18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<sst xmlns="http://schemas.openxmlformats.org/spreadsheetml/2006/main" count="3263" uniqueCount="899">
  <si>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</si>
  <si>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</si>
  <si>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</si>
  <si>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</si>
  <si>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</si>
  <si>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</si>
  <si>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</si>
  <si>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</si>
  <si>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</si>
  <si>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</si>
  <si>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</si>
  <si>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</si>
  <si>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</si>
  <si>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</si>
  <si>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</si>
  <si>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</si>
  <si>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</si>
  <si>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</si>
  <si>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</si>
  <si>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</si>
  <si>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</si>
  <si>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</si>
  <si>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</si>
  <si>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</si>
  <si>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</si>
  <si>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</si>
  <si>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</si>
  <si>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</si>
  <si>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</si>
  <si>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</si>
  <si>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</si>
  <si>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</si>
  <si>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</si>
  <si>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</si>
  <si>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</si>
  <si>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</si>
  <si>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</si>
  <si>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</si>
  <si>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</si>
  <si>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</si>
  <si>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</si>
  <si>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</si>
  <si>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</si>
  <si>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</si>
  <si>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</si>
  <si>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</si>
  <si>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</si>
  <si>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</si>
  <si>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</si>
  <si>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</si>
  <si>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</si>
  <si>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</si>
  <si>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</si>
  <si>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</si>
  <si>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</si>
  <si>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</si>
  <si>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</si>
  <si>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</si>
  <si>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</si>
  <si>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</si>
  <si>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</si>
  <si>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</si>
  <si>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</si>
  <si>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</si>
  <si>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</si>
  <si>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</si>
  <si>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</si>
  <si>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</si>
  <si>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</si>
  <si>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</si>
  <si>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</si>
  <si>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</si>
  <si>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</si>
  <si>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</si>
  <si>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</si>
  <si>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</si>
  <si>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</si>
  <si>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</si>
  <si>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</si>
  <si>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</si>
  <si>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</si>
  <si>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</si>
  <si>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</si>
  <si>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</si>
  <si>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</si>
  <si>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</si>
  <si>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</si>
  <si>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</si>
  <si>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</si>
  <si>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</si>
  <si>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</si>
  <si>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</si>
  <si>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</si>
  <si>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</si>
  <si>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</si>
  <si>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</si>
  <si>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</si>
  <si>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</si>
  <si>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</si>
  <si>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</si>
  <si>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</si>
  <si>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</si>
  <si>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</si>
  <si>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</si>
  <si>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</si>
  <si>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</si>
  <si>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</si>
  <si>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</si>
  <si>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</si>
  <si>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</si>
  <si>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</si>
  <si>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</si>
  <si>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</si>
  <si>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</si>
  <si>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</si>
  <si>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</si>
  <si>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</si>
  <si>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</si>
  <si>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</si>
  <si>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</si>
  <si>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</si>
  <si>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</si>
  <si>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</si>
  <si>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</si>
  <si>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</si>
  <si>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</si>
  <si>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</si>
  <si>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</si>
  <si>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</si>
  <si>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</si>
  <si>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</si>
  <si>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</si>
  <si>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</si>
  <si>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</si>
  <si>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</si>
  <si>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</si>
  <si>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</si>
  <si>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</si>
  <si>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</si>
  <si>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</si>
  <si>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</si>
  <si>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</si>
  <si>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</si>
  <si>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</si>
  <si>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</si>
  <si>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</si>
  <si>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</si>
  <si>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</si>
  <si>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</si>
  <si>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</si>
  <si>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</si>
  <si>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</si>
  <si>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</si>
  <si>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</si>
  <si>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</si>
  <si>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</si>
  <si>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</si>
  <si>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</si>
  <si>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</si>
  <si>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</si>
  <si>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</si>
  <si>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</si>
  <si>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</si>
  <si>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</si>
  <si>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</si>
  <si>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</si>
  <si>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</si>
  <si>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</si>
  <si>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</si>
  <si>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</si>
  <si>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</si>
  <si>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</si>
  <si>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</si>
  <si>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</si>
  <si>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</si>
  <si>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</si>
  <si>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</si>
  <si>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</si>
  <si>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</si>
  <si>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</si>
  <si>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</si>
  <si>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</si>
  <si>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</si>
  <si>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</si>
  <si>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</si>
  <si>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</si>
  <si>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</si>
  <si>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</si>
  <si>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</si>
  <si>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</si>
  <si>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</si>
  <si>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</si>
  <si>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</si>
  <si>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</si>
  <si>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</si>
  <si>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</si>
  <si>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</si>
  <si>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</si>
  <si>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</si>
  <si>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</si>
  <si>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</si>
  <si>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</si>
  <si>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</si>
  <si>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</si>
  <si>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</si>
  <si>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</si>
  <si>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</si>
  <si>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</si>
  <si>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</si>
  <si>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</si>
  <si>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</si>
  <si>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</si>
  <si>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</si>
  <si>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</si>
  <si>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</si>
  <si>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</si>
  <si>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</si>
  <si>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</si>
  <si>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</si>
  <si>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</si>
  <si>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</si>
  <si>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</si>
  <si>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</si>
  <si>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</si>
  <si>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</si>
  <si>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</si>
  <si>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</si>
  <si>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</si>
  <si>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</si>
  <si>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</si>
  <si>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</si>
  <si>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</si>
  <si>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</si>
  <si>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</si>
  <si>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</si>
  <si>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</si>
  <si>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</si>
  <si>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</si>
  <si>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</si>
  <si>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</si>
  <si>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</si>
  <si>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</si>
  <si>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</si>
  <si>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</si>
  <si>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</si>
  <si>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</si>
  <si>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</si>
  <si>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</si>
  <si>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</si>
  <si>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</si>
  <si>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</si>
  <si>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</si>
  <si>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</si>
  <si>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</si>
  <si>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</si>
  <si>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</si>
  <si>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</si>
  <si>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</si>
  <si>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</si>
  <si>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</si>
  <si>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</si>
  <si>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</si>
  <si>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</si>
  <si>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</si>
  <si>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</si>
  <si>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</si>
  <si>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</si>
  <si>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</si>
  <si>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</si>
  <si>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</si>
  <si>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</si>
  <si>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</si>
  <si>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</si>
  <si>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</si>
  <si>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</si>
  <si>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</si>
  <si>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</si>
  <si>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</si>
  <si>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</si>
  <si>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</si>
  <si>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</si>
  <si>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</si>
  <si>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</si>
  <si>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</si>
  <si>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</si>
  <si>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</si>
  <si>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</si>
  <si>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</si>
  <si>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</si>
  <si>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</si>
  <si>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</si>
  <si>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</si>
  <si>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</si>
  <si>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</si>
  <si>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</si>
  <si>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</si>
  <si>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</si>
  <si>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</si>
  <si>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</si>
  <si>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</si>
  <si>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</si>
  <si>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</si>
  <si>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</si>
  <si>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</si>
  <si>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</si>
  <si>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</si>
  <si>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</si>
  <si>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</si>
  <si>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</si>
  <si>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</si>
  <si>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</si>
  <si>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</si>
  <si>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</si>
  <si>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</si>
  <si>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</si>
  <si>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</si>
  <si>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</si>
  <si>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</si>
  <si>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</si>
  <si>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</si>
  <si>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</si>
  <si>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</si>
  <si>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</si>
  <si>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</si>
  <si>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</si>
  <si>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</si>
  <si>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</si>
  <si>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</si>
  <si>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</si>
  <si>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</si>
  <si>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</si>
  <si>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</si>
  <si>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</si>
  <si>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</si>
  <si>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</si>
  <si>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</si>
  <si>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</si>
  <si>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</si>
  <si>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</si>
  <si>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</si>
  <si>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</si>
  <si>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</si>
  <si>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</si>
  <si>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</si>
  <si>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</si>
  <si>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</si>
  <si>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</si>
  <si>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</si>
  <si>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</si>
  <si>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</si>
  <si>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</si>
  <si>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</si>
  <si>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</si>
  <si>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</si>
  <si>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</si>
  <si>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</si>
  <si>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</si>
  <si>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</si>
  <si>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</si>
  <si>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</si>
  <si>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</si>
  <si>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</si>
  <si>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</si>
  <si>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</si>
  <si>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</si>
  <si>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</si>
  <si>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</si>
  <si>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</si>
  <si>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</si>
  <si>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</si>
  <si>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</si>
  <si>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</si>
  <si>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</si>
  <si>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</si>
  <si>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</si>
  <si>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</si>
  <si>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</si>
  <si>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</si>
  <si>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</si>
  <si>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</si>
  <si>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</si>
  <si>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</si>
  <si>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</si>
  <si>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</si>
  <si>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</si>
  <si>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</si>
  <si>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</si>
  <si>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</si>
  <si>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</si>
  <si>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</si>
  <si>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</si>
  <si>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</si>
  <si>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</si>
  <si>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</si>
  <si>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</si>
  <si>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</si>
  <si>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</si>
  <si>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</si>
  <si>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</si>
  <si>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</si>
  <si>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</si>
  <si>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</si>
  <si>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</si>
  <si>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</si>
  <si>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</si>
  <si>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</si>
  <si>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</si>
  <si>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</si>
  <si>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</si>
  <si>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</si>
  <si>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</si>
  <si>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</si>
  <si>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</si>
  <si>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</si>
  <si>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</si>
  <si>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</si>
  <si>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</si>
  <si>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</si>
  <si>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</si>
  <si>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</si>
  <si>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</si>
  <si>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</si>
  <si>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</si>
  <si>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</si>
  <si>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</si>
  <si>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</si>
  <si>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</si>
  <si>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</si>
  <si>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</si>
  <si>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</si>
  <si>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</si>
  <si>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</si>
  <si>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</si>
  <si>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</si>
  <si>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</si>
  <si>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</si>
  <si>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</si>
  <si>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</si>
  <si>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</si>
  <si>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</si>
  <si>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</si>
  <si>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</si>
  <si>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</si>
  <si>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</si>
  <si>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</si>
  <si>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</si>
  <si>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</si>
  <si>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</si>
  <si>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</si>
  <si>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</si>
  <si>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</si>
  <si>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</si>
  <si>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</si>
  <si>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</si>
  <si>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</si>
  <si>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</si>
  <si>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</si>
  <si>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</si>
  <si>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</si>
  <si>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</si>
  <si>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</si>
  <si>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</si>
  <si>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</si>
  <si>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</si>
  <si>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</si>
  <si>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</si>
  <si>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</si>
  <si>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</si>
  <si>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</si>
  <si>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</si>
  <si>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</si>
  <si>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</si>
  <si>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</si>
  <si>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</si>
  <si>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</si>
  <si>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</si>
  <si>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</si>
  <si>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</si>
  <si>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</si>
  <si>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</si>
  <si>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</si>
  <si>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</si>
  <si>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</si>
  <si>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</si>
  <si>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</si>
  <si>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</si>
  <si>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</si>
  <si>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</si>
  <si>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</si>
  <si>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</si>
  <si>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</si>
  <si>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</si>
  <si>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</si>
  <si>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</si>
  <si>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</si>
  <si>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</si>
  <si>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</si>
  <si>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</si>
  <si>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</si>
  <si>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</si>
  <si>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</si>
  <si>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</si>
  <si>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</si>
  <si>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</si>
  <si>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</si>
  <si>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</si>
  <si>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</si>
  <si>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</si>
  <si>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</si>
  <si>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</si>
  <si>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</si>
  <si>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</si>
  <si>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</si>
  <si>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</si>
  <si>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</si>
  <si>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</si>
  <si>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</si>
  <si>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</si>
  <si>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</si>
  <si>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</si>
  <si>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</si>
  <si>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</si>
  <si>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</si>
  <si>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</si>
  <si>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</si>
  <si>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</si>
  <si>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</si>
  <si>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</si>
  <si>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</si>
  <si>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</si>
  <si>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</si>
  <si>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</si>
  <si>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</si>
  <si>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</si>
  <si>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</si>
  <si>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</si>
  <si>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</si>
  <si>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</si>
  <si>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</si>
  <si>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</si>
  <si>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</si>
  <si>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</si>
  <si>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</si>
  <si>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</si>
  <si>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</si>
  <si>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</si>
  <si>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</si>
  <si>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</si>
  <si>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</si>
  <si>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</si>
  <si>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</si>
  <si>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</si>
  <si>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</si>
  <si>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</si>
  <si>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</si>
  <si>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</si>
  <si>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</si>
  <si>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</si>
  <si>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</si>
  <si>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</si>
  <si>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</si>
  <si>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</si>
  <si>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</si>
  <si>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</si>
  <si>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</si>
  <si>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</si>
  <si>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</si>
  <si>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</si>
  <si>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</si>
  <si>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</si>
  <si>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</si>
  <si>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</si>
  <si>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</si>
  <si>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</si>
  <si>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</si>
  <si>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</si>
  <si>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</si>
  <si>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</si>
  <si>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</si>
  <si>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</si>
  <si>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</si>
  <si>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</si>
  <si>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</si>
  <si>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</si>
  <si>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</si>
  <si>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</si>
  <si>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</si>
  <si>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</si>
  <si>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</si>
  <si>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</si>
  <si>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</si>
  <si>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</si>
  <si>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</si>
  <si>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</si>
  <si>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</si>
  <si>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</si>
  <si>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</si>
  <si>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</si>
  <si>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</si>
  <si>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</si>
  <si>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</si>
  <si>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</si>
  <si>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</si>
  <si>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</si>
  <si>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</si>
  <si>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</si>
  <si>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</si>
  <si>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</si>
  <si>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</si>
  <si>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</si>
  <si>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</si>
  <si>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</si>
  <si>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</si>
  <si>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</si>
  <si>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</si>
  <si>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</si>
  <si>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</si>
  <si>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</si>
  <si>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</si>
  <si>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</si>
  <si>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</si>
  <si>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</si>
  <si>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</si>
  <si>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</si>
  <si>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</si>
  <si>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</si>
  <si>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</si>
  <si>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</si>
  <si>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</si>
  <si>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</si>
  <si>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</si>
  <si>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</si>
  <si>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</si>
  <si>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</si>
  <si>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</si>
  <si>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</si>
  <si>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</si>
  <si>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</si>
  <si>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</si>
  <si>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</si>
  <si>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</si>
  <si>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</si>
  <si>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</si>
  <si>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</si>
  <si>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</si>
  <si>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</si>
  <si>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</si>
  <si>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</si>
  <si>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</si>
  <si>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</si>
  <si>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</si>
  <si>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</si>
  <si>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</si>
  <si>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</si>
  <si>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</si>
  <si>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</si>
  <si>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</si>
  <si>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</si>
  <si>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</si>
  <si>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</si>
  <si>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</si>
  <si>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</si>
  <si>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</si>
  <si>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</si>
  <si>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</si>
  <si>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</si>
  <si>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</si>
  <si>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</si>
  <si>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</si>
  <si>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</si>
  <si>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</si>
  <si>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</si>
  <si>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</si>
  <si>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</si>
  <si>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</si>
  <si>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</si>
  <si>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</si>
  <si>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</si>
  <si>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</si>
  <si>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</si>
  <si>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</si>
  <si>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</si>
  <si>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</si>
  <si>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</si>
  <si>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</si>
  <si>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</si>
  <si>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</si>
  <si>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</si>
  <si>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</si>
  <si>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</si>
  <si>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</si>
  <si>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</si>
  <si>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</si>
  <si>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</si>
  <si>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</si>
  <si>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</si>
  <si>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</si>
  <si>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</si>
  <si>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</si>
  <si>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</si>
  <si>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</si>
  <si>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</si>
  <si>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</si>
  <si>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</si>
  <si>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</si>
  <si>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</si>
  <si>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</si>
  <si>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</si>
  <si>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</si>
  <si>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</si>
  <si>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</si>
  <si>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</si>
  <si>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</si>
  <si>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</si>
  <si>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</si>
  <si>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</si>
  <si>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</si>
  <si>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</si>
  <si>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</si>
  <si>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</si>
  <si>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</si>
  <si>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</si>
  <si>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</si>
  <si>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</si>
  <si>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</si>
  <si>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</si>
  <si>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</si>
  <si>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</si>
  <si>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</si>
  <si>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</si>
  <si>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</si>
  <si>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</si>
  <si>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</si>
  <si>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</si>
  <si>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</si>
  <si>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</si>
  <si>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</si>
  <si>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</si>
  <si>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</si>
  <si>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</si>
  <si>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</si>
  <si>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</si>
  <si>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</si>
  <si>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</si>
  <si>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</si>
  <si>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</si>
  <si>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</si>
  <si>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</si>
  <si>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</si>
  <si>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</si>
  <si>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</si>
  <si>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</si>
  <si>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</si>
  <si>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</si>
  <si>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</si>
  <si>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</si>
  <si>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</si>
  <si>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</si>
  <si>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</si>
  <si>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</si>
  <si>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</si>
  <si>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</si>
  <si>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</si>
  <si>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</si>
  <si>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</si>
  <si>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</si>
  <si>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</si>
  <si>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</si>
  <si>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</si>
  <si>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</si>
  <si>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</si>
  <si>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</si>
  <si>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</si>
  <si>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</si>
  <si>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</si>
  <si>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</si>
  <si>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</si>
  <si>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</si>
  <si>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</si>
  <si>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</si>
  <si>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</si>
  <si>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</si>
  <si>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</si>
  <si>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</si>
  <si>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</si>
  <si>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</si>
  <si>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</si>
  <si>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</si>
  <si>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</si>
  <si>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</si>
  <si>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</si>
  <si>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</si>
  <si>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</si>
  <si>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</si>
  <si>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</si>
  <si>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</si>
  <si>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</si>
  <si>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</si>
  <si>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</si>
  <si>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</si>
  <si>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</si>
  <si>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</si>
  <si>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</si>
  <si>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</si>
  <si>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</si>
  <si>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</si>
  <si>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</si>
  <si>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</si>
  <si>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</si>
  <si>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</si>
  <si>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</si>
  <si>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</si>
  <si>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</si>
  <si>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</si>
  <si>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</si>
  <si>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</si>
  <si>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</si>
  <si>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</si>
  <si>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</si>
  <si>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</si>
  <si>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</si>
  <si>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</si>
  <si>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</si>
  <si>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</si>
  <si>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</si>
  <si>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</si>
  <si>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</si>
  <si>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</si>
  <si>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</si>
  <si>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</si>
  <si>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</si>
  <si>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</si>
  <si>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</si>
  <si>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</si>
  <si>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</si>
  <si>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</si>
  <si>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</si>
  <si>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</si>
  <si>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</si>
  <si>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</si>
  <si>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</si>
  <si>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</si>
  <si>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</si>
  <si>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</si>
  <si>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</si>
  <si>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</si>
  <si>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</si>
  <si>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</si>
  <si>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</si>
  <si>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</si>
  <si>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</si>
  <si>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</si>
  <si>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</si>
  <si>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</si>
  <si>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</si>
  <si>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</si>
  <si>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</si>
  <si>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</si>
  <si>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</si>
  <si>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</si>
  <si>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</si>
  <si>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</si>
  <si>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</si>
  <si>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</si>
  <si>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</si>
  <si>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</si>
  <si>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</si>
  <si>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</si>
  <si>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</si>
  <si>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</si>
  <si>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</si>
  <si>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</si>
  <si>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</si>
  <si>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</si>
  <si>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</si>
  <si>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</si>
  <si>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</si>
  <si>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</si>
  <si>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</si>
  <si>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</si>
  <si>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</si>
  <si>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</si>
  <si>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LBNL</t>
  </si>
  <si>
    <t>Steve Sohner, 1 Cylcotron Rd, MS 75R0123, 510 486 6228</t>
  </si>
  <si>
    <t xml:space="preserve"> </t>
  </si>
  <si>
    <t>chbooth@lbl.gov</t>
  </si>
  <si>
    <t>berkeley</t>
  </si>
  <si>
    <t>ca</t>
  </si>
  <si>
    <t>510 486 6079</t>
  </si>
  <si>
    <t>4/18/2012</t>
  </si>
  <si>
    <t>not required for LBNL</t>
  </si>
  <si>
    <t>GTSC0962</t>
  </si>
  <si>
    <t>GTSC0963</t>
  </si>
  <si>
    <t>GTSC0964</t>
  </si>
  <si>
    <t>GTSC0965</t>
  </si>
  <si>
    <t>GTSC0173</t>
  </si>
  <si>
    <t>compound</t>
  </si>
  <si>
    <t>solid</t>
  </si>
  <si>
    <t>oxide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</si>
</sst>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D1" zoomScale="150" zoomScaleNormal="150" zoomScalePageLayoutView="150" workbookViewId="0">
      <pane ySplit="23" topLeftCell="A24" activePane="bottomLeft" state="frozenSplit"/>
      <selection activeCell="C5" sqref="C5"/>
      <selection pane="bottomLeft" activeCell="I28" sqref="I28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94720</v>
      </c>
    </row>
    <row r="11" spans="1:3">
      <c r="A11" s="17" t="s">
        <v>809</v>
      </c>
      <c r="B11" s="11"/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>
        <v>3521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>
        <v>41062</v>
      </c>
      <c r="C15" s="9" t="s">
        <v>854</v>
      </c>
    </row>
    <row r="16" spans="1:3">
      <c r="A16" s="17" t="s">
        <v>40</v>
      </c>
      <c r="B16" s="13">
        <v>41017</v>
      </c>
      <c r="C16" s="9" t="s">
        <v>854</v>
      </c>
    </row>
    <row r="17" spans="1:34">
      <c r="A17" s="17" t="s">
        <v>811</v>
      </c>
      <c r="B17" s="40">
        <v>41020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452</v>
      </c>
      <c r="C24" s="18">
        <v>1.64E-3</v>
      </c>
      <c r="D24" s="31">
        <f>IF(Table5[[#This Row],[Mass (g)]]="","",Table5[[#This Row],[Mass (g)]]*VLOOKUP(Table5[[#This Row],[Nuclide]],Doedata,4)*37000000000)</f>
        <v>42779.4</v>
      </c>
      <c r="E24" s="10" t="s">
        <v>897</v>
      </c>
      <c r="F24" s="10" t="s">
        <v>896</v>
      </c>
      <c r="G24" s="10">
        <v>1</v>
      </c>
      <c r="H24" s="10" t="s">
        <v>826</v>
      </c>
      <c r="I24" s="10">
        <v>1</v>
      </c>
      <c r="J24" s="26">
        <f>IF(Table5[[#This Row],[Activity (Bq)]]="","",Table5[[#This Row],[Activity (Bq)]]/37000000000)</f>
        <v>1.1562E-6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892</v>
      </c>
      <c r="B25" s="9" t="s">
        <v>452</v>
      </c>
      <c r="C25" s="18">
        <v>1.8E-3</v>
      </c>
      <c r="D25" s="31">
        <f>IF(Table5[[#This Row],[Mass (g)]]="","",Table5[[#This Row],[Mass (g)]]*VLOOKUP(Table5[[#This Row],[Nuclide]],Doedata,4)*37000000000)</f>
        <v>46953</v>
      </c>
      <c r="E25" s="10" t="s">
        <v>897</v>
      </c>
      <c r="F25" s="10" t="s">
        <v>896</v>
      </c>
      <c r="G25" s="10">
        <v>1</v>
      </c>
      <c r="H25" s="10" t="s">
        <v>826</v>
      </c>
      <c r="I25" s="10">
        <v>1</v>
      </c>
      <c r="J25" s="26">
        <f>IF(Table5[[#This Row],[Activity (Bq)]]="","",Table5[[#This Row],[Activity (Bq)]]/37000000000)</f>
        <v>1.269E-6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893</v>
      </c>
      <c r="B26" s="9" t="s">
        <v>452</v>
      </c>
      <c r="C26" s="18">
        <v>1.9300000000000001E-3</v>
      </c>
      <c r="D26" s="31">
        <f>IF(Table5[[#This Row],[Mass (g)]]="","",Table5[[#This Row],[Mass (g)]]*VLOOKUP(Table5[[#This Row],[Nuclide]],Doedata,4)*37000000000)</f>
        <v>50344.05</v>
      </c>
      <c r="E26" s="10" t="s">
        <v>897</v>
      </c>
      <c r="F26" s="10" t="s">
        <v>896</v>
      </c>
      <c r="G26" s="10">
        <v>1</v>
      </c>
      <c r="H26" s="10" t="s">
        <v>826</v>
      </c>
      <c r="I26" s="10">
        <v>1</v>
      </c>
      <c r="J26" s="26">
        <f>IF(Table5[[#This Row],[Activity (Bq)]]="","",Table5[[#This Row],[Activity (Bq)]]/37000000000)</f>
        <v>1.3606500000000001E-6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894</v>
      </c>
      <c r="B27" s="9" t="s">
        <v>452</v>
      </c>
      <c r="C27" s="18">
        <v>1.7899999999999999E-3</v>
      </c>
      <c r="D27" s="31">
        <f>IF(Table5[[#This Row],[Mass (g)]]="","",Table5[[#This Row],[Mass (g)]]*VLOOKUP(Table5[[#This Row],[Nuclide]],Doedata,4)*37000000000)</f>
        <v>46692.15</v>
      </c>
      <c r="E27" s="10" t="s">
        <v>897</v>
      </c>
      <c r="F27" s="10" t="s">
        <v>896</v>
      </c>
      <c r="G27" s="10">
        <v>1</v>
      </c>
      <c r="H27" s="10" t="s">
        <v>826</v>
      </c>
      <c r="I27" s="10">
        <v>1</v>
      </c>
      <c r="J27" s="26">
        <f>IF(Table5[[#This Row],[Activity (Bq)]]="","",Table5[[#This Row],[Activity (Bq)]]/37000000000)</f>
        <v>1.26195E-6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895</v>
      </c>
      <c r="B28" s="9" t="s">
        <v>452</v>
      </c>
      <c r="C28" s="18">
        <v>9.9299999999999996E-3</v>
      </c>
      <c r="D28" s="31">
        <f>IF(Table5[[#This Row],[Mass (g)]]="","",Table5[[#This Row],[Mass (g)]]*VLOOKUP(Table5[[#This Row],[Nuclide]],Doedata,4)*37000000000)</f>
        <v>259024.05</v>
      </c>
      <c r="E28" s="10" t="s">
        <v>897</v>
      </c>
      <c r="F28" s="10" t="s">
        <v>898</v>
      </c>
      <c r="G28" s="10">
        <v>1</v>
      </c>
      <c r="H28" s="10" t="s">
        <v>826</v>
      </c>
      <c r="I28" s="10">
        <v>1</v>
      </c>
      <c r="J28" s="26">
        <f>IF(Table5[[#This Row],[Activity (Bq)]]="","",Table5[[#This Row],[Activity (Bq)]]/37000000000)</f>
        <v>7.0006499999999996E-6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2012-04-18T18:05:47Z</dcterms:modified>
</cp:coreProperties>
</file>