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0" yWindow="0" windowWidth="49620" windowHeight="283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<sst xmlns="http://schemas.openxmlformats.org/spreadsheetml/2006/main" count="3408" uniqueCount="907">
  <si>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</si>
  <si>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</si>
  <si>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</si>
  <si>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</si>
  <si>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</si>
  <si>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</si>
  <si>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</si>
  <si>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</si>
  <si>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</si>
  <si>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</si>
  <si>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</si>
  <si>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</si>
  <si>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</si>
  <si>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</si>
  <si>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</si>
  <si>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</si>
  <si>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</si>
  <si>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</si>
  <si>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</si>
  <si>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</si>
  <si>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</si>
  <si>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</si>
  <si>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</si>
  <si>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</si>
  <si>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</si>
  <si>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</si>
  <si>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</si>
  <si>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</si>
  <si>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</si>
  <si>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</si>
  <si>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</si>
  <si>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</si>
  <si>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</si>
  <si>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</si>
  <si>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</si>
  <si>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</si>
  <si>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</si>
  <si>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</si>
  <si>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</si>
  <si>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</si>
  <si>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</si>
  <si>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</si>
  <si>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</si>
  <si>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</si>
  <si>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</si>
  <si>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</si>
  <si>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</si>
  <si>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</si>
  <si>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</si>
  <si>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</si>
  <si>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</si>
  <si>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</si>
  <si>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</si>
  <si>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</si>
  <si>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</si>
  <si>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</si>
  <si>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</si>
  <si>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</si>
  <si>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</si>
  <si>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</si>
  <si>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</si>
  <si>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</si>
  <si>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</si>
  <si>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</si>
  <si>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</si>
  <si>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</si>
  <si>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</si>
  <si>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</si>
  <si>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</si>
  <si>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</si>
  <si>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</si>
  <si>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</si>
  <si>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</si>
  <si>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</si>
  <si>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</si>
  <si>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</si>
  <si>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</si>
  <si>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</si>
  <si>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</si>
  <si>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</si>
  <si>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</si>
  <si>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</si>
  <si>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</si>
  <si>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</si>
  <si>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</si>
  <si>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</si>
  <si>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</si>
  <si>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</si>
  <si>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</si>
  <si>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</si>
  <si>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</si>
  <si>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</si>
  <si>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</si>
  <si>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</si>
  <si>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</si>
  <si>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</si>
  <si>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</si>
  <si>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</si>
  <si>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</si>
  <si>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</si>
  <si>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</si>
  <si>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</si>
  <si>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</si>
  <si>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</si>
  <si>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</si>
  <si>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</si>
  <si>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</si>
  <si>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</si>
  <si>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</si>
  <si>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</si>
  <si>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</si>
  <si>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</si>
  <si>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</si>
  <si>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</si>
  <si>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</si>
  <si>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</si>
  <si>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</si>
  <si>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</si>
  <si>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</si>
  <si>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</si>
  <si>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</si>
  <si>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</si>
  <si>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</si>
  <si>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</si>
  <si>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</si>
  <si>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</si>
  <si>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</si>
  <si>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</si>
  <si>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</si>
  <si>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</si>
  <si>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</si>
  <si>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</si>
  <si>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</si>
  <si>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</si>
  <si>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</si>
  <si>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</si>
  <si>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</si>
  <si>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</si>
  <si>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</si>
  <si>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</si>
  <si>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</si>
  <si>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</si>
  <si>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</si>
  <si>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</si>
  <si>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</si>
  <si>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</si>
  <si>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</si>
  <si>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</si>
  <si>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</si>
  <si>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</si>
  <si>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</si>
  <si>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</si>
  <si>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</si>
  <si>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</si>
  <si>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</si>
  <si>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</si>
  <si>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</si>
  <si>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</si>
  <si>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</si>
  <si>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</si>
  <si>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</si>
  <si>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</si>
  <si>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</si>
  <si>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</si>
  <si>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</si>
  <si>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</si>
  <si>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</si>
  <si>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</si>
  <si>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</si>
  <si>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</si>
  <si>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</si>
  <si>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</si>
  <si>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</si>
  <si>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</si>
  <si>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</si>
  <si>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</si>
  <si>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</si>
  <si>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</si>
  <si>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</si>
  <si>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</si>
  <si>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</si>
  <si>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</si>
  <si>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</si>
  <si>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</si>
  <si>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</si>
  <si>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</si>
  <si>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</si>
  <si>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</si>
  <si>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</si>
  <si>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</si>
  <si>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</si>
  <si>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</si>
  <si>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</si>
  <si>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</si>
  <si>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</si>
  <si>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</si>
  <si>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</si>
  <si>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</si>
  <si>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</si>
  <si>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</si>
  <si>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</si>
  <si>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</si>
  <si>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</si>
  <si>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</si>
  <si>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</si>
  <si>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</si>
  <si>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</si>
  <si>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</si>
  <si>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</si>
  <si>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</si>
  <si>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</si>
  <si>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</si>
  <si>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</si>
  <si>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</si>
  <si>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</si>
  <si>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</si>
  <si>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</si>
  <si>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</si>
  <si>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</si>
  <si>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</si>
  <si>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</si>
  <si>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</si>
  <si>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</si>
  <si>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</si>
  <si>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</si>
  <si>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</si>
  <si>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</si>
  <si>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</si>
  <si>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</si>
  <si>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</si>
  <si>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</si>
  <si>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</si>
  <si>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</si>
  <si>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</si>
  <si>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</si>
  <si>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</si>
  <si>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</si>
  <si>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</si>
  <si>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</si>
  <si>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</si>
  <si>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</si>
  <si>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</si>
  <si>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</si>
  <si>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</si>
  <si>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</si>
  <si>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</si>
  <si>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</si>
  <si>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</si>
  <si>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</si>
  <si>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</si>
  <si>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</si>
  <si>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</si>
  <si>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</si>
  <si>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</si>
  <si>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</si>
  <si>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</si>
  <si>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</si>
  <si>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</si>
  <si>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</si>
  <si>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</si>
  <si>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</si>
  <si>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</si>
  <si>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</si>
  <si>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</si>
  <si>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</si>
  <si>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</si>
  <si>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</si>
  <si>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</si>
  <si>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</si>
  <si>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</si>
  <si>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</si>
  <si>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</si>
  <si>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</si>
  <si>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</si>
  <si>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</si>
  <si>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</si>
  <si>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</si>
  <si>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</si>
  <si>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</si>
  <si>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</si>
  <si>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</si>
  <si>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</si>
  <si>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</si>
  <si>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</si>
  <si>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</si>
  <si>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</si>
  <si>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</si>
  <si>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</si>
  <si>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</si>
  <si>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</si>
  <si>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</si>
  <si>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</si>
  <si>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</si>
  <si>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</si>
  <si>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</si>
  <si>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</si>
  <si>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</si>
  <si>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</si>
  <si>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</si>
  <si>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</si>
  <si>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</si>
  <si>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</si>
  <si>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</si>
  <si>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</si>
  <si>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</si>
  <si>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</si>
  <si>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</si>
  <si>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</si>
  <si>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</si>
  <si>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</si>
  <si>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</si>
  <si>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</si>
  <si>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</si>
  <si>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</si>
  <si>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</si>
  <si>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</si>
  <si>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</si>
  <si>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</si>
  <si>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</si>
  <si>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</si>
  <si>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</si>
  <si>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</si>
  <si>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</si>
  <si>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</si>
  <si>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</si>
  <si>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</si>
  <si>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</si>
  <si>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</si>
  <si>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</si>
  <si>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</si>
  <si>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</si>
  <si>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</si>
  <si>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</si>
  <si>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</si>
  <si>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</si>
  <si>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</si>
  <si>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</si>
  <si>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</si>
  <si>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</si>
  <si>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</si>
  <si>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</si>
  <si>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</si>
  <si>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</si>
  <si>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</si>
  <si>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</si>
  <si>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</si>
  <si>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</si>
  <si>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</si>
  <si>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</si>
  <si>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</si>
  <si>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</si>
  <si>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</si>
  <si>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</si>
  <si>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</si>
  <si>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</si>
  <si>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</si>
  <si>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</si>
  <si>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</si>
  <si>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</si>
  <si>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</si>
  <si>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</si>
  <si>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</si>
  <si>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</si>
  <si>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</si>
  <si>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</si>
  <si>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</si>
  <si>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</si>
  <si>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</si>
  <si>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</si>
  <si>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</si>
  <si>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</si>
  <si>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</si>
  <si>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</si>
  <si>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</si>
  <si>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</si>
  <si>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</si>
  <si>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</si>
  <si>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</si>
  <si>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</si>
  <si>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</si>
  <si>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</si>
  <si>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</si>
  <si>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</si>
  <si>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</si>
  <si>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</si>
  <si>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</si>
  <si>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</si>
  <si>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</si>
  <si>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</si>
  <si>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</si>
  <si>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</si>
  <si>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</si>
  <si>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</si>
  <si>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</si>
  <si>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</si>
  <si>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</si>
  <si>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</si>
  <si>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</si>
  <si>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</si>
  <si>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</si>
  <si>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</si>
  <si>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</si>
  <si>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</si>
  <si>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</si>
  <si>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</si>
  <si>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</si>
  <si>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</si>
  <si>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</si>
  <si>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</si>
  <si>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</si>
  <si>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</si>
  <si>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</si>
  <si>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</si>
  <si>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</si>
  <si>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</si>
  <si>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</si>
  <si>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</si>
  <si>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</si>
  <si>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</si>
  <si>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</si>
  <si>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</si>
  <si>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</si>
  <si>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</si>
  <si>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</si>
  <si>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</si>
  <si>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</si>
  <si>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</si>
  <si>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</si>
  <si>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</si>
  <si>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</si>
  <si>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</si>
  <si>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</si>
  <si>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</si>
  <si>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</si>
  <si>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</si>
  <si>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</si>
  <si>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</si>
  <si>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</si>
  <si>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</si>
  <si>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</si>
  <si>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</si>
  <si>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</si>
  <si>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</si>
  <si>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</si>
  <si>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</si>
  <si>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</si>
  <si>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</si>
  <si>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</si>
  <si>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</si>
  <si>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</si>
  <si>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</si>
  <si>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</si>
  <si>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</si>
  <si>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</si>
  <si>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</si>
  <si>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</si>
  <si>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</si>
  <si>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</si>
  <si>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</si>
  <si>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</si>
  <si>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</si>
  <si>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</si>
  <si>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</si>
  <si>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</si>
  <si>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</si>
  <si>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</si>
  <si>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</si>
  <si>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</si>
  <si>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</si>
  <si>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</si>
  <si>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</si>
  <si>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</si>
  <si>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</si>
  <si>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</si>
  <si>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</si>
  <si>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</si>
  <si>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</si>
  <si>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</si>
  <si>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</si>
  <si>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</si>
  <si>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</si>
  <si>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</si>
  <si>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</si>
  <si>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</si>
  <si>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</si>
  <si>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</si>
  <si>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</si>
  <si>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</si>
  <si>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</si>
  <si>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</si>
  <si>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</si>
  <si>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</si>
  <si>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</si>
  <si>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</si>
  <si>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</si>
  <si>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</si>
  <si>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</si>
  <si>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</si>
  <si>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</si>
  <si>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</si>
  <si>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</si>
  <si>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</si>
  <si>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</si>
  <si>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</si>
  <si>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</si>
  <si>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</si>
  <si>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</si>
  <si>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</si>
  <si>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</si>
  <si>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</si>
  <si>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</si>
  <si>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</si>
  <si>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</si>
  <si>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</si>
  <si>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</si>
  <si>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</si>
  <si>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</si>
  <si>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</si>
  <si>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</si>
  <si>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</si>
  <si>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</si>
  <si>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</si>
  <si>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</si>
  <si>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</si>
  <si>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</si>
  <si>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</si>
  <si>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</si>
  <si>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</si>
  <si>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</si>
  <si>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</si>
  <si>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</si>
  <si>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</si>
  <si>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</si>
  <si>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</si>
  <si>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</si>
  <si>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</si>
  <si>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</si>
  <si>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</si>
  <si>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</si>
  <si>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</si>
  <si>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</si>
  <si>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</si>
  <si>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</si>
  <si>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</si>
  <si>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</si>
  <si>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</si>
  <si>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</si>
  <si>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</si>
  <si>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</si>
  <si>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</si>
  <si>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</si>
  <si>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</si>
  <si>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</si>
  <si>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</si>
  <si>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</si>
  <si>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</si>
  <si>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</si>
  <si>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</si>
  <si>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</si>
  <si>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</si>
  <si>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</si>
  <si>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</si>
  <si>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</si>
  <si>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</si>
  <si>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</si>
  <si>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</si>
  <si>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</si>
  <si>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</si>
  <si>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</si>
  <si>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</si>
  <si>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</si>
  <si>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</si>
  <si>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</si>
  <si>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</si>
  <si>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</si>
  <si>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</si>
  <si>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</si>
  <si>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</si>
  <si>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</si>
  <si>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</si>
  <si>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</si>
  <si>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</si>
  <si>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</si>
  <si>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</si>
  <si>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</si>
  <si>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</si>
  <si>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</si>
  <si>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</si>
  <si>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</si>
  <si>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</si>
  <si>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</si>
  <si>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</si>
  <si>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</si>
  <si>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</si>
  <si>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</si>
  <si>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</si>
  <si>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</si>
  <si>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</si>
  <si>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</si>
  <si>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</si>
  <si>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</si>
  <si>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</si>
  <si>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</si>
  <si>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</si>
  <si>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</si>
  <si>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</si>
  <si>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</si>
  <si>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</si>
  <si>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</si>
  <si>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</si>
  <si>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</si>
  <si>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</si>
  <si>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</si>
  <si>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</si>
  <si>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</si>
  <si>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</si>
  <si>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</si>
  <si>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</si>
  <si>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</si>
  <si>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</si>
  <si>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</si>
  <si>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</si>
  <si>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</si>
  <si>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</si>
  <si>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</si>
  <si>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</si>
  <si>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</si>
  <si>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</si>
  <si>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</si>
  <si>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</si>
  <si>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</si>
  <si>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</si>
  <si>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</si>
  <si>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</si>
  <si>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</si>
  <si>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</si>
  <si>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</si>
  <si>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</si>
  <si>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</si>
  <si>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</si>
  <si>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</si>
  <si>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</si>
  <si>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</si>
  <si>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</si>
  <si>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</si>
  <si>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</si>
  <si>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</si>
  <si>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</si>
  <si>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</si>
  <si>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</si>
  <si>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</si>
  <si>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</si>
  <si>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</si>
  <si>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</si>
  <si>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</si>
  <si>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</si>
  <si>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</si>
  <si>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</si>
  <si>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</si>
  <si>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</si>
  <si>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</si>
  <si>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</si>
  <si>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</si>
  <si>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</si>
  <si>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</si>
  <si>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</si>
  <si>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</si>
  <si>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</si>
  <si>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</si>
  <si>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</si>
  <si>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</si>
  <si>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</si>
  <si>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</si>
  <si>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</si>
  <si>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</si>
  <si>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</si>
  <si>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</si>
  <si>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</si>
  <si>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</si>
  <si>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</si>
  <si>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</si>
  <si>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</si>
  <si>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</si>
  <si>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</si>
  <si>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</si>
  <si>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</si>
  <si>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</si>
  <si>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</si>
  <si>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</si>
  <si>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</si>
  <si>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</si>
  <si>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</si>
  <si>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</si>
  <si>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</si>
  <si>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</si>
  <si>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</si>
  <si>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</si>
  <si>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</si>
  <si>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</si>
  <si>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</si>
  <si>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</si>
  <si>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</si>
  <si>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</si>
  <si>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</si>
  <si>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</si>
  <si>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</si>
  <si>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</si>
  <si>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</si>
  <si>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</si>
  <si>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</si>
  <si>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</si>
  <si>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</si>
  <si>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</si>
  <si>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</si>
  <si>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</si>
  <si>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</si>
  <si>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</si>
  <si>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</si>
  <si>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</si>
  <si>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</si>
  <si>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</si>
  <si>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</si>
  <si>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</si>
  <si>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</si>
  <si>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</si>
  <si>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</si>
  <si>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</si>
  <si>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</si>
  <si>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</si>
  <si>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</si>
  <si>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</si>
  <si>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</si>
  <si>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</si>
  <si>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</si>
  <si>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</si>
  <si>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</si>
  <si>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</si>
  <si>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</si>
  <si>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</si>
  <si>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</si>
  <si>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</si>
  <si>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</si>
  <si>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</si>
  <si>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</si>
  <si>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</si>
  <si>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</si>
  <si>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</si>
  <si>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</si>
  <si>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</si>
  <si>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</si>
  <si>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</si>
  <si>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</si>
  <si>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</si>
  <si>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</si>
  <si>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</si>
  <si>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</si>
  <si>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</si>
  <si>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</si>
  <si>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</si>
  <si>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</si>
  <si>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</si>
  <si>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</si>
  <si>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</si>
  <si>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</si>
  <si>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</si>
  <si>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</si>
  <si>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</si>
  <si>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</si>
  <si>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</si>
  <si>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</si>
  <si>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</si>
  <si>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</si>
  <si>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</si>
  <si>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</si>
  <si>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</si>
  <si>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</si>
  <si>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</si>
  <si>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</si>
  <si>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</si>
  <si>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</si>
  <si>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</si>
  <si>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</si>
  <si>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</si>
  <si>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</si>
  <si>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</si>
  <si>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</si>
  <si>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</si>
  <si>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</si>
  <si>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</si>
  <si>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</si>
  <si>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</si>
  <si>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</si>
  <si>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</si>
  <si>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</si>
  <si>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</si>
  <si>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</si>
  <si>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</si>
  <si>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</si>
  <si>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</si>
  <si>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</si>
  <si>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</si>
  <si>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</si>
  <si>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</si>
  <si>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</si>
  <si>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</si>
  <si>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</si>
  <si>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</si>
  <si>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</si>
  <si>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</si>
  <si>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</si>
  <si>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</si>
  <si>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</si>
  <si>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</si>
  <si>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</si>
  <si>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</si>
  <si>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</si>
  <si>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</si>
  <si>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</si>
  <si>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</si>
  <si>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</si>
  <si>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</si>
  <si>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</si>
  <si>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</si>
  <si>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</si>
  <si>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</si>
  <si>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</si>
  <si>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</si>
  <si>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</si>
  <si>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</si>
  <si>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</si>
  <si>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</si>
  <si>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</si>
  <si>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</si>
  <si>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</si>
  <si>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</si>
  <si>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</si>
  <si>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</si>
  <si>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</si>
  <si>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</si>
  <si>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</si>
  <si>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</si>
  <si>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</si>
  <si>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</si>
  <si>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</si>
  <si>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</si>
  <si>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</si>
  <si>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</si>
  <si>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</si>
  <si>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</si>
  <si>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</si>
  <si>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</si>
  <si>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</si>
  <si>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</si>
  <si>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</si>
  <si>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</si>
  <si>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</si>
  <si>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</si>
  <si>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</si>
  <si>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</si>
  <si>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</si>
  <si>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</si>
  <si>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</si>
  <si>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</si>
  <si>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</si>
  <si>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</si>
  <si>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</si>
  <si>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</si>
  <si>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</si>
  <si>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</si>
  <si>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</si>
  <si>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</si>
  <si>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</si>
  <si>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</si>
  <si>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</si>
  <si>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</si>
  <si>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</si>
  <si>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</si>
  <si>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</si>
  <si>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</si>
  <si>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</si>
  <si>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</si>
  <si>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</si>
  <si>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Los Alamos National Laboratory</t>
  </si>
  <si>
    <t>dallasreilly@lanl.gov</t>
  </si>
  <si>
    <t>Los Alamos</t>
  </si>
  <si>
    <t>NM</t>
  </si>
  <si>
    <t>U.S.</t>
  </si>
  <si>
    <t>217-741-1285</t>
  </si>
  <si>
    <t>TA-48/Building 1/Room 415</t>
  </si>
  <si>
    <t>2-3 and 11-2</t>
  </si>
  <si>
    <t>3536, 3480, 3672, 3660</t>
  </si>
  <si>
    <t>30 Bikini Atoll Road</t>
  </si>
  <si>
    <t>*Sample holders for Uranium will also include Cont Cat No 4a</t>
  </si>
  <si>
    <t>LANL 11-2 1</t>
  </si>
  <si>
    <t>LANL 11-2 2</t>
  </si>
  <si>
    <t>LANL 11-2 3</t>
  </si>
  <si>
    <t>LANL 11-2 4</t>
  </si>
  <si>
    <t>LANL 11-2 5</t>
  </si>
  <si>
    <t>LANL 2-3 UF1</t>
  </si>
  <si>
    <t>LANL 2-3 UF2</t>
  </si>
  <si>
    <t>LANL 2-3 UO1</t>
  </si>
  <si>
    <t>LANL 2-3 UO2</t>
  </si>
  <si>
    <t>Hakim's Sample</t>
  </si>
  <si>
    <t>2/13/12*</t>
  </si>
  <si>
    <t>*Shipment to arrive 2-15-12</t>
  </si>
  <si>
    <t>NA, only one shipment from LANL</t>
  </si>
  <si>
    <t>N1281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</si>
</sst>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center"/>
      <protection locked="0"/>
    </xf>
  </cellXfs>
  <cellStyles count="79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50" zoomScaleNormal="150" zoomScalePageLayoutView="150" workbookViewId="0">
      <pane ySplit="23" topLeftCell="A24" activePane="bottomLeft" state="frozenSplit"/>
      <selection activeCell="C5" sqref="C5"/>
      <selection pane="bottomLeft" activeCell="A39" sqref="A39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15" width="9.1640625" style="9"/>
    <col min="16" max="16" width="10.1640625" style="9" bestFit="1" customWidth="1"/>
    <col min="17" max="29" width="9.1640625" style="9"/>
    <col min="30" max="30" width="21.33203125" style="9" customWidth="1"/>
    <col min="31" max="16384" width="9.1640625" style="9"/>
  </cols>
  <sheetData>
    <row r="1" spans="1:6">
      <c r="A1" s="9" t="s">
        <v>17</v>
      </c>
      <c r="B1" s="9" t="s">
        <v>18</v>
      </c>
    </row>
    <row r="2" spans="1:6">
      <c r="A2" s="17" t="s">
        <v>8</v>
      </c>
      <c r="B2" s="11" t="s">
        <v>880</v>
      </c>
    </row>
    <row r="3" spans="1:6">
      <c r="A3" s="17" t="s">
        <v>9</v>
      </c>
      <c r="B3" s="11" t="s">
        <v>881</v>
      </c>
    </row>
    <row r="4" spans="1:6">
      <c r="A4" s="17" t="s">
        <v>12</v>
      </c>
      <c r="B4" s="11" t="s">
        <v>882</v>
      </c>
    </row>
    <row r="5" spans="1:6">
      <c r="A5" s="17" t="s">
        <v>10</v>
      </c>
      <c r="B5" s="11" t="s">
        <v>891</v>
      </c>
      <c r="C5" s="9" t="s">
        <v>875</v>
      </c>
    </row>
    <row r="6" spans="1:6">
      <c r="A6" s="17" t="s">
        <v>11</v>
      </c>
      <c r="B6" s="11" t="s">
        <v>888</v>
      </c>
    </row>
    <row r="7" spans="1:6">
      <c r="A7" s="17" t="s">
        <v>879</v>
      </c>
      <c r="B7" s="11" t="s">
        <v>883</v>
      </c>
    </row>
    <row r="8" spans="1:6">
      <c r="A8" s="17" t="s">
        <v>13</v>
      </c>
      <c r="B8" s="11" t="s">
        <v>884</v>
      </c>
    </row>
    <row r="9" spans="1:6">
      <c r="A9" s="17" t="s">
        <v>14</v>
      </c>
      <c r="B9" s="11" t="s">
        <v>885</v>
      </c>
      <c r="F9" s="41"/>
    </row>
    <row r="10" spans="1:6">
      <c r="A10" s="17" t="s">
        <v>15</v>
      </c>
      <c r="B10" s="11">
        <v>87545</v>
      </c>
      <c r="E10" s="43"/>
      <c r="F10" s="41"/>
    </row>
    <row r="11" spans="1:6">
      <c r="A11" s="17" t="s">
        <v>809</v>
      </c>
      <c r="B11" s="11" t="s">
        <v>886</v>
      </c>
      <c r="F11" s="41"/>
    </row>
    <row r="12" spans="1:6">
      <c r="A12" s="17" t="s">
        <v>26</v>
      </c>
      <c r="B12" s="22" t="s">
        <v>887</v>
      </c>
      <c r="E12" s="43"/>
    </row>
    <row r="13" spans="1:6">
      <c r="A13" s="17" t="s">
        <v>839</v>
      </c>
      <c r="B13" s="12" t="s">
        <v>890</v>
      </c>
      <c r="E13" s="43"/>
    </row>
    <row r="14" spans="1:6">
      <c r="A14" s="17" t="s">
        <v>16</v>
      </c>
      <c r="B14" s="29" t="s">
        <v>903</v>
      </c>
      <c r="C14" s="9" t="s">
        <v>904</v>
      </c>
      <c r="E14" s="43"/>
    </row>
    <row r="15" spans="1:6">
      <c r="A15" s="17" t="s">
        <v>41</v>
      </c>
      <c r="B15" s="12" t="s">
        <v>889</v>
      </c>
      <c r="C15" s="9" t="s">
        <v>854</v>
      </c>
    </row>
    <row r="16" spans="1:6">
      <c r="A16" s="17" t="s">
        <v>40</v>
      </c>
      <c r="B16" s="13">
        <v>40955</v>
      </c>
      <c r="C16" s="9" t="s">
        <v>854</v>
      </c>
    </row>
    <row r="17" spans="1:34">
      <c r="A17" s="17" t="s">
        <v>811</v>
      </c>
      <c r="B17" s="40">
        <v>40960</v>
      </c>
      <c r="C17" s="9" t="s">
        <v>853</v>
      </c>
    </row>
    <row r="18" spans="1:34">
      <c r="A18" s="17" t="s">
        <v>42</v>
      </c>
      <c r="B18" s="11" t="s">
        <v>906</v>
      </c>
      <c r="C18" s="9" t="s">
        <v>43</v>
      </c>
      <c r="F18" s="41"/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10</v>
      </c>
    </row>
    <row r="21" spans="1:34">
      <c r="A21" s="14" t="s">
        <v>44</v>
      </c>
    </row>
    <row r="22" spans="1:34">
      <c r="B22" s="20"/>
      <c r="C22" s="21"/>
      <c r="D22" s="21"/>
      <c r="H22" s="10" t="s">
        <v>892</v>
      </c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893</v>
      </c>
      <c r="B24" s="9" t="s">
        <v>748</v>
      </c>
      <c r="C24" s="42">
        <v>5.0925925925925923E-6</v>
      </c>
      <c r="D24" s="31">
        <f>IF(Table5[[#This Row],[Mass (g)]]="","",Table5[[#This Row],[Mass (g)]]*VLOOKUP(Table5[[#This Row],[Nuclide]],Doedata,4)*37000000000)</f>
        <v>1177.662037037037</v>
      </c>
      <c r="E24" s="10" t="s">
        <v>30</v>
      </c>
      <c r="F24" s="10" t="s">
        <v>31</v>
      </c>
      <c r="G24" s="10">
        <v>1</v>
      </c>
      <c r="H24" s="10" t="s">
        <v>32</v>
      </c>
      <c r="I24" s="10" t="s">
        <v>905</v>
      </c>
      <c r="J24" s="26">
        <f>IF(Table5[[#This Row],[Activity (Bq)]]="","",Table5[[#This Row],[Activity (Bq)]]/37000000000)</f>
        <v>3.1828703703703704E-8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42">
        <v>6.6666666666666664E-4</v>
      </c>
      <c r="D25" s="31">
        <f>IF(Table5[[#This Row],[Mass (g)]]="","",Table5[[#This Row],[Mass (g)]]*VLOOKUP(Table5[[#This Row],[Nuclide]],Doedata,4)*37000000000)</f>
        <v>53.28</v>
      </c>
      <c r="E25" s="10" t="s">
        <v>30</v>
      </c>
      <c r="F25" s="10" t="s">
        <v>31</v>
      </c>
      <c r="G25" s="10">
        <v>1</v>
      </c>
      <c r="H25" s="10" t="s">
        <v>32</v>
      </c>
      <c r="I25" s="10" t="s">
        <v>905</v>
      </c>
      <c r="J25" s="26">
        <f>IF(Table5[[#This Row],[Activity (Bq)]]="","",Table5[[#This Row],[Activity (Bq)]]/37000000000)</f>
        <v>1.44E-9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35</v>
      </c>
      <c r="C26" s="42">
        <v>9.1919444444444443E-2</v>
      </c>
      <c r="D26" s="31">
        <f>IF(Table5[[#This Row],[Mass (g)]]="","",Table5[[#This Row],[Mass (g)]]*VLOOKUP(Table5[[#This Row],[Nuclide]],Doedata,4)*37000000000)</f>
        <v>1142.7425333333331</v>
      </c>
      <c r="E26" s="10" t="s">
        <v>30</v>
      </c>
      <c r="F26" s="10" t="s">
        <v>31</v>
      </c>
      <c r="G26" s="10">
        <v>1</v>
      </c>
      <c r="H26" s="10" t="s">
        <v>32</v>
      </c>
      <c r="I26" s="10" t="s">
        <v>905</v>
      </c>
      <c r="J26" s="26">
        <f>IF(Table5[[#This Row],[Activity (Bq)]]="","",Table5[[#This Row],[Activity (Bq)]]/37000000000)</f>
        <v>3.0884933333333329E-8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894</v>
      </c>
      <c r="B27" s="9" t="s">
        <v>748</v>
      </c>
      <c r="C27" s="42">
        <v>5.0925925925925923E-6</v>
      </c>
      <c r="D27" s="31">
        <f>IF(Table5[[#This Row],[Mass (g)]]="","",Table5[[#This Row],[Mass (g)]]*VLOOKUP(Table5[[#This Row],[Nuclide]],Doedata,4)*37000000000)</f>
        <v>1177.662037037037</v>
      </c>
      <c r="E27" s="10" t="s">
        <v>30</v>
      </c>
      <c r="F27" s="10" t="s">
        <v>31</v>
      </c>
      <c r="G27" s="10">
        <v>1</v>
      </c>
      <c r="H27" s="10" t="s">
        <v>32</v>
      </c>
      <c r="I27" s="10" t="s">
        <v>905</v>
      </c>
      <c r="J27" s="26">
        <f>IF(Table5[[#This Row],[Activity (Bq)]]="","",Table5[[#This Row],[Activity (Bq)]]/37000000000)</f>
        <v>3.1828703703703704E-8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29</v>
      </c>
      <c r="C28" s="42">
        <v>6.6666666666666664E-4</v>
      </c>
      <c r="D28" s="31">
        <f>IF(Table5[[#This Row],[Mass (g)]]="","",Table5[[#This Row],[Mass (g)]]*VLOOKUP(Table5[[#This Row],[Nuclide]],Doedata,4)*37000000000)</f>
        <v>53.28</v>
      </c>
      <c r="E28" s="10" t="s">
        <v>30</v>
      </c>
      <c r="F28" s="10" t="s">
        <v>31</v>
      </c>
      <c r="G28" s="10">
        <v>1</v>
      </c>
      <c r="H28" s="10" t="s">
        <v>32</v>
      </c>
      <c r="I28" s="10" t="s">
        <v>905</v>
      </c>
      <c r="J28" s="26">
        <f>IF(Table5[[#This Row],[Activity (Bq)]]="","",Table5[[#This Row],[Activity (Bq)]]/37000000000)</f>
        <v>1.44E-9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35</v>
      </c>
      <c r="C29" s="42">
        <v>9.1919444444444443E-2</v>
      </c>
      <c r="D29" s="31">
        <f>IF(Table5[[#This Row],[Mass (g)]]="","",Table5[[#This Row],[Mass (g)]]*VLOOKUP(Table5[[#This Row],[Nuclide]],Doedata,4)*37000000000)</f>
        <v>1142.7425333333331</v>
      </c>
      <c r="E29" s="10" t="s">
        <v>30</v>
      </c>
      <c r="F29" s="10" t="s">
        <v>31</v>
      </c>
      <c r="G29" s="10">
        <v>1</v>
      </c>
      <c r="H29" s="10" t="s">
        <v>32</v>
      </c>
      <c r="I29" s="10" t="s">
        <v>905</v>
      </c>
      <c r="J29" s="26">
        <f>IF(Table5[[#This Row],[Activity (Bq)]]="","",Table5[[#This Row],[Activity (Bq)]]/37000000000)</f>
        <v>3.0884933333333329E-8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895</v>
      </c>
      <c r="B30" s="9" t="s">
        <v>748</v>
      </c>
      <c r="C30" s="42">
        <v>5.0925925925925923E-6</v>
      </c>
      <c r="D30" s="31">
        <f>IF(Table5[[#This Row],[Mass (g)]]="","",Table5[[#This Row],[Mass (g)]]*VLOOKUP(Table5[[#This Row],[Nuclide]],Doedata,4)*37000000000)</f>
        <v>1177.662037037037</v>
      </c>
      <c r="E30" s="10" t="s">
        <v>30</v>
      </c>
      <c r="F30" s="10" t="s">
        <v>31</v>
      </c>
      <c r="G30" s="10">
        <v>1</v>
      </c>
      <c r="H30" s="10" t="s">
        <v>32</v>
      </c>
      <c r="I30" s="10" t="s">
        <v>905</v>
      </c>
      <c r="J30" s="26">
        <f>IF(Table5[[#This Row],[Activity (Bq)]]="","",Table5[[#This Row],[Activity (Bq)]]/37000000000)</f>
        <v>3.1828703703703704E-8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29</v>
      </c>
      <c r="C31" s="42">
        <v>6.6666666666666664E-4</v>
      </c>
      <c r="D31" s="31">
        <f>IF(Table5[[#This Row],[Mass (g)]]="","",Table5[[#This Row],[Mass (g)]]*VLOOKUP(Table5[[#This Row],[Nuclide]],Doedata,4)*37000000000)</f>
        <v>53.28</v>
      </c>
      <c r="E31" s="10" t="s">
        <v>30</v>
      </c>
      <c r="F31" s="10" t="s">
        <v>31</v>
      </c>
      <c r="G31" s="10">
        <v>1</v>
      </c>
      <c r="H31" s="10" t="s">
        <v>32</v>
      </c>
      <c r="I31" s="10" t="s">
        <v>905</v>
      </c>
      <c r="J31" s="26">
        <f>IF(Table5[[#This Row],[Activity (Bq)]]="","",Table5[[#This Row],[Activity (Bq)]]/37000000000)</f>
        <v>1.44E-9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35</v>
      </c>
      <c r="C32" s="42">
        <v>9.1919444444444443E-2</v>
      </c>
      <c r="D32" s="31">
        <f>IF(Table5[[#This Row],[Mass (g)]]="","",Table5[[#This Row],[Mass (g)]]*VLOOKUP(Table5[[#This Row],[Nuclide]],Doedata,4)*37000000000)</f>
        <v>1142.7425333333331</v>
      </c>
      <c r="E32" s="10" t="s">
        <v>30</v>
      </c>
      <c r="F32" s="10" t="s">
        <v>31</v>
      </c>
      <c r="G32" s="10">
        <v>1</v>
      </c>
      <c r="H32" s="10" t="s">
        <v>32</v>
      </c>
      <c r="I32" s="10" t="s">
        <v>905</v>
      </c>
      <c r="J32" s="26">
        <f>IF(Table5[[#This Row],[Activity (Bq)]]="","",Table5[[#This Row],[Activity (Bq)]]/37000000000)</f>
        <v>3.0884933333333329E-8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 t="s">
        <v>896</v>
      </c>
      <c r="B33" s="9" t="s">
        <v>748</v>
      </c>
      <c r="C33" s="42">
        <v>5.0925925925925923E-6</v>
      </c>
      <c r="D33" s="31">
        <f>IF(Table5[[#This Row],[Mass (g)]]="","",Table5[[#This Row],[Mass (g)]]*VLOOKUP(Table5[[#This Row],[Nuclide]],Doedata,4)*37000000000)</f>
        <v>1177.662037037037</v>
      </c>
      <c r="E33" s="10" t="s">
        <v>30</v>
      </c>
      <c r="F33" s="10" t="s">
        <v>31</v>
      </c>
      <c r="G33" s="10">
        <v>1</v>
      </c>
      <c r="H33" s="10" t="s">
        <v>32</v>
      </c>
      <c r="I33" s="10" t="s">
        <v>905</v>
      </c>
      <c r="J33" s="26">
        <f>IF(Table5[[#This Row],[Activity (Bq)]]="","",Table5[[#This Row],[Activity (Bq)]]/37000000000)</f>
        <v>3.1828703703703704E-8</v>
      </c>
      <c r="AD33" s="30" t="s">
        <v>65</v>
      </c>
      <c r="AE33" s="17"/>
      <c r="AF33" s="17"/>
      <c r="AG33" s="17" t="s">
        <v>858</v>
      </c>
      <c r="AH33" s="17"/>
    </row>
    <row r="34" spans="1:34">
      <c r="B34" s="9" t="s">
        <v>29</v>
      </c>
      <c r="C34" s="42">
        <v>6.6666666666666664E-4</v>
      </c>
      <c r="D34" s="31">
        <f>IF(Table5[[#This Row],[Mass (g)]]="","",Table5[[#This Row],[Mass (g)]]*VLOOKUP(Table5[[#This Row],[Nuclide]],Doedata,4)*37000000000)</f>
        <v>53.28</v>
      </c>
      <c r="E34" s="10" t="s">
        <v>30</v>
      </c>
      <c r="F34" s="10" t="s">
        <v>31</v>
      </c>
      <c r="G34" s="10">
        <v>1</v>
      </c>
      <c r="H34" s="10" t="s">
        <v>32</v>
      </c>
      <c r="I34" s="10" t="s">
        <v>905</v>
      </c>
      <c r="J34" s="26">
        <f>IF(Table5[[#This Row],[Activity (Bq)]]="","",Table5[[#This Row],[Activity (Bq)]]/37000000000)</f>
        <v>1.44E-9</v>
      </c>
      <c r="AD34" s="30" t="s">
        <v>66</v>
      </c>
      <c r="AE34" s="17"/>
      <c r="AF34" s="17"/>
      <c r="AG34" s="17" t="s">
        <v>859</v>
      </c>
      <c r="AH34" s="17"/>
    </row>
    <row r="35" spans="1:34">
      <c r="B35" s="9" t="s">
        <v>35</v>
      </c>
      <c r="C35" s="42">
        <v>9.1919444444444443E-2</v>
      </c>
      <c r="D35" s="31">
        <f>IF(Table5[[#This Row],[Mass (g)]]="","",Table5[[#This Row],[Mass (g)]]*VLOOKUP(Table5[[#This Row],[Nuclide]],Doedata,4)*37000000000)</f>
        <v>1142.7425333333331</v>
      </c>
      <c r="E35" s="10" t="s">
        <v>30</v>
      </c>
      <c r="F35" s="10" t="s">
        <v>31</v>
      </c>
      <c r="G35" s="10">
        <v>1</v>
      </c>
      <c r="H35" s="10" t="s">
        <v>32</v>
      </c>
      <c r="I35" s="10" t="s">
        <v>905</v>
      </c>
      <c r="J35" s="26">
        <f>IF(Table5[[#This Row],[Activity (Bq)]]="","",Table5[[#This Row],[Activity (Bq)]]/37000000000)</f>
        <v>3.0884933333333329E-8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 t="s">
        <v>897</v>
      </c>
      <c r="B36" s="9" t="s">
        <v>748</v>
      </c>
      <c r="C36" s="42">
        <v>5.0925925925925923E-6</v>
      </c>
      <c r="D36" s="31">
        <f>IF(Table5[[#This Row],[Mass (g)]]="","",Table5[[#This Row],[Mass (g)]]*VLOOKUP(Table5[[#This Row],[Nuclide]],Doedata,4)*37000000000)</f>
        <v>1177.662037037037</v>
      </c>
      <c r="E36" s="10" t="s">
        <v>30</v>
      </c>
      <c r="F36" s="10" t="s">
        <v>31</v>
      </c>
      <c r="G36" s="10">
        <v>1</v>
      </c>
      <c r="H36" s="10" t="s">
        <v>32</v>
      </c>
      <c r="I36" s="10" t="s">
        <v>905</v>
      </c>
      <c r="J36" s="26">
        <f>IF(Table5[[#This Row],[Activity (Bq)]]="","",Table5[[#This Row],[Activity (Bq)]]/37000000000)</f>
        <v>3.1828703703703704E-8</v>
      </c>
      <c r="AD36" s="30" t="s">
        <v>68</v>
      </c>
      <c r="AE36" s="17"/>
      <c r="AF36" s="17"/>
      <c r="AG36" s="17" t="s">
        <v>861</v>
      </c>
      <c r="AH36" s="17"/>
    </row>
    <row r="37" spans="1:34">
      <c r="B37" s="9" t="s">
        <v>29</v>
      </c>
      <c r="C37" s="42">
        <v>6.6666666666666664E-4</v>
      </c>
      <c r="D37" s="31">
        <f>IF(Table5[[#This Row],[Mass (g)]]="","",Table5[[#This Row],[Mass (g)]]*VLOOKUP(Table5[[#This Row],[Nuclide]],Doedata,4)*37000000000)</f>
        <v>53.28</v>
      </c>
      <c r="E37" s="10" t="s">
        <v>30</v>
      </c>
      <c r="F37" s="10" t="s">
        <v>31</v>
      </c>
      <c r="G37" s="10">
        <v>1</v>
      </c>
      <c r="H37" s="10" t="s">
        <v>32</v>
      </c>
      <c r="I37" s="10" t="s">
        <v>905</v>
      </c>
      <c r="J37" s="26">
        <f>IF(Table5[[#This Row],[Activity (Bq)]]="","",Table5[[#This Row],[Activity (Bq)]]/37000000000)</f>
        <v>1.44E-9</v>
      </c>
      <c r="AD37" s="30" t="s">
        <v>69</v>
      </c>
      <c r="AE37" s="17"/>
      <c r="AF37" s="17"/>
      <c r="AG37" s="17" t="s">
        <v>862</v>
      </c>
      <c r="AH37" s="17"/>
    </row>
    <row r="38" spans="1:34">
      <c r="B38" s="9" t="s">
        <v>35</v>
      </c>
      <c r="C38" s="42">
        <v>9.1919444444444443E-2</v>
      </c>
      <c r="D38" s="31">
        <f>IF(Table5[[#This Row],[Mass (g)]]="","",Table5[[#This Row],[Mass (g)]]*VLOOKUP(Table5[[#This Row],[Nuclide]],Doedata,4)*37000000000)</f>
        <v>1142.7425333333331</v>
      </c>
      <c r="E38" s="10" t="s">
        <v>30</v>
      </c>
      <c r="F38" s="10" t="s">
        <v>31</v>
      </c>
      <c r="G38" s="10">
        <v>1</v>
      </c>
      <c r="H38" s="10" t="s">
        <v>32</v>
      </c>
      <c r="I38" s="10" t="s">
        <v>905</v>
      </c>
      <c r="J38" s="26">
        <f>IF(Table5[[#This Row],[Activity (Bq)]]="","",Table5[[#This Row],[Activity (Bq)]]/37000000000)</f>
        <v>3.0884933333333329E-8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 t="s">
        <v>898</v>
      </c>
      <c r="B39" s="9" t="s">
        <v>748</v>
      </c>
      <c r="C39" s="18">
        <v>3.3950617283950614E-7</v>
      </c>
      <c r="D39" s="31">
        <f>IF(Table5[[#This Row],[Mass (g)]]="","",Table5[[#This Row],[Mass (g)]]*VLOOKUP(Table5[[#This Row],[Nuclide]],Doedata,4)*37000000000)</f>
        <v>78.510802469135797</v>
      </c>
      <c r="E39" s="10" t="s">
        <v>30</v>
      </c>
      <c r="F39" s="10" t="s">
        <v>31</v>
      </c>
      <c r="G39" s="10">
        <v>1</v>
      </c>
      <c r="H39" s="10" t="s">
        <v>832</v>
      </c>
      <c r="I39" s="10" t="s">
        <v>905</v>
      </c>
      <c r="J39" s="26">
        <f>IF(Table5[[#This Row],[Activity (Bq)]]="","",Table5[[#This Row],[Activity (Bq)]]/37000000000)</f>
        <v>2.1219135802469134E-9</v>
      </c>
      <c r="AD39" s="30" t="s">
        <v>71</v>
      </c>
      <c r="AE39" s="17"/>
      <c r="AF39" s="17"/>
      <c r="AG39" s="17" t="s">
        <v>829</v>
      </c>
      <c r="AH39" s="17"/>
    </row>
    <row r="40" spans="1:34">
      <c r="B40" s="9" t="s">
        <v>29</v>
      </c>
      <c r="C40" s="18">
        <v>4.444444444444444E-5</v>
      </c>
      <c r="D40" s="31">
        <f>IF(Table5[[#This Row],[Mass (g)]]="","",Table5[[#This Row],[Mass (g)]]*VLOOKUP(Table5[[#This Row],[Nuclide]],Doedata,4)*37000000000)</f>
        <v>3.5519999999999996</v>
      </c>
      <c r="E40" s="10" t="s">
        <v>30</v>
      </c>
      <c r="F40" s="10" t="s">
        <v>31</v>
      </c>
      <c r="G40" s="10">
        <v>1</v>
      </c>
      <c r="H40" s="10" t="s">
        <v>832</v>
      </c>
      <c r="I40" s="10" t="s">
        <v>905</v>
      </c>
      <c r="J40" s="26">
        <f>IF(Table5[[#This Row],[Activity (Bq)]]="","",Table5[[#This Row],[Activity (Bq)]]/37000000000)</f>
        <v>9.5999999999999992E-11</v>
      </c>
      <c r="AD40" s="30" t="s">
        <v>72</v>
      </c>
      <c r="AE40" s="17"/>
      <c r="AF40" s="17"/>
      <c r="AG40" s="17" t="s">
        <v>830</v>
      </c>
      <c r="AH40" s="17"/>
    </row>
    <row r="41" spans="1:34">
      <c r="B41" s="9" t="s">
        <v>35</v>
      </c>
      <c r="C41" s="18">
        <v>6.1279629629629627E-3</v>
      </c>
      <c r="D41" s="31">
        <f>IF(Table5[[#This Row],[Mass (g)]]="","",Table5[[#This Row],[Mass (g)]]*VLOOKUP(Table5[[#This Row],[Nuclide]],Doedata,4)*37000000000)</f>
        <v>76.182835555555542</v>
      </c>
      <c r="E41" s="10" t="s">
        <v>30</v>
      </c>
      <c r="F41" s="10" t="s">
        <v>31</v>
      </c>
      <c r="G41" s="10">
        <v>1</v>
      </c>
      <c r="H41" s="10" t="s">
        <v>832</v>
      </c>
      <c r="I41" s="10" t="s">
        <v>905</v>
      </c>
      <c r="J41" s="26">
        <f>IF(Table5[[#This Row],[Activity (Bq)]]="","",Table5[[#This Row],[Activity (Bq)]]/37000000000)</f>
        <v>2.0589955555555554E-9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 t="s">
        <v>899</v>
      </c>
      <c r="B42" s="9" t="s">
        <v>748</v>
      </c>
      <c r="C42" s="18">
        <v>3.3950617283950614E-7</v>
      </c>
      <c r="D42" s="31">
        <f>IF(Table5[[#This Row],[Mass (g)]]="","",Table5[[#This Row],[Mass (g)]]*VLOOKUP(Table5[[#This Row],[Nuclide]],Doedata,4)*37000000000)</f>
        <v>78.510802469135797</v>
      </c>
      <c r="E42" s="10" t="s">
        <v>30</v>
      </c>
      <c r="F42" s="10" t="s">
        <v>31</v>
      </c>
      <c r="G42" s="10">
        <v>1</v>
      </c>
      <c r="H42" s="10" t="s">
        <v>832</v>
      </c>
      <c r="I42" s="10" t="s">
        <v>905</v>
      </c>
      <c r="J42" s="26">
        <f>IF(Table5[[#This Row],[Activity (Bq)]]="","",Table5[[#This Row],[Activity (Bq)]]/37000000000)</f>
        <v>2.1219135802469134E-9</v>
      </c>
      <c r="AD42" s="30" t="s">
        <v>73</v>
      </c>
      <c r="AE42" s="17"/>
      <c r="AF42" s="17"/>
      <c r="AG42" s="17" t="s">
        <v>832</v>
      </c>
      <c r="AH42" s="17"/>
    </row>
    <row r="43" spans="1:34">
      <c r="B43" s="9" t="s">
        <v>29</v>
      </c>
      <c r="C43" s="18">
        <v>4.444444444444444E-5</v>
      </c>
      <c r="D43" s="31">
        <f>IF(Table5[[#This Row],[Mass (g)]]="","",Table5[[#This Row],[Mass (g)]]*VLOOKUP(Table5[[#This Row],[Nuclide]],Doedata,4)*37000000000)</f>
        <v>3.5519999999999996</v>
      </c>
      <c r="E43" s="10" t="s">
        <v>30</v>
      </c>
      <c r="F43" s="10" t="s">
        <v>31</v>
      </c>
      <c r="G43" s="10">
        <v>1</v>
      </c>
      <c r="H43" s="10" t="s">
        <v>832</v>
      </c>
      <c r="I43" s="10" t="s">
        <v>905</v>
      </c>
      <c r="J43" s="26">
        <f>IF(Table5[[#This Row],[Activity (Bq)]]="","",Table5[[#This Row],[Activity (Bq)]]/37000000000)</f>
        <v>9.5999999999999992E-11</v>
      </c>
      <c r="AD43" s="30" t="s">
        <v>74</v>
      </c>
      <c r="AE43" s="17"/>
      <c r="AF43" s="17"/>
      <c r="AG43" s="17" t="s">
        <v>833</v>
      </c>
      <c r="AH43" s="17"/>
    </row>
    <row r="44" spans="1:34">
      <c r="B44" s="9" t="s">
        <v>35</v>
      </c>
      <c r="C44" s="18">
        <v>6.1279629629629627E-3</v>
      </c>
      <c r="D44" s="31">
        <f>IF(Table5[[#This Row],[Mass (g)]]="","",Table5[[#This Row],[Mass (g)]]*VLOOKUP(Table5[[#This Row],[Nuclide]],Doedata,4)*37000000000)</f>
        <v>76.182835555555542</v>
      </c>
      <c r="E44" s="10" t="s">
        <v>30</v>
      </c>
      <c r="F44" s="10" t="s">
        <v>31</v>
      </c>
      <c r="G44" s="10">
        <v>1</v>
      </c>
      <c r="H44" s="10" t="s">
        <v>832</v>
      </c>
      <c r="I44" s="10" t="s">
        <v>905</v>
      </c>
      <c r="J44" s="26">
        <f>IF(Table5[[#This Row],[Activity (Bq)]]="","",Table5[[#This Row],[Activity (Bq)]]/37000000000)</f>
        <v>2.0589955555555554E-9</v>
      </c>
      <c r="AD44" s="30" t="s">
        <v>75</v>
      </c>
      <c r="AE44" s="17"/>
      <c r="AF44" s="17"/>
      <c r="AG44" s="17" t="s">
        <v>834</v>
      </c>
      <c r="AH44" s="17"/>
    </row>
    <row r="45" spans="1:34">
      <c r="A45" s="9" t="s">
        <v>900</v>
      </c>
      <c r="B45" s="9" t="s">
        <v>748</v>
      </c>
      <c r="C45" s="18">
        <v>6.7901234567901229E-7</v>
      </c>
      <c r="D45" s="31">
        <f>IF(Table5[[#This Row],[Mass (g)]]="","",Table5[[#This Row],[Mass (g)]]*VLOOKUP(Table5[[#This Row],[Nuclide]],Doedata,4)*37000000000)</f>
        <v>157.02160493827159</v>
      </c>
      <c r="E45" s="10" t="s">
        <v>30</v>
      </c>
      <c r="F45" s="10" t="s">
        <v>31</v>
      </c>
      <c r="G45" s="10">
        <v>1</v>
      </c>
      <c r="H45" s="10" t="s">
        <v>832</v>
      </c>
      <c r="I45" s="10" t="s">
        <v>905</v>
      </c>
      <c r="J45" s="26">
        <f>IF(Table5[[#This Row],[Activity (Bq)]]="","",Table5[[#This Row],[Activity (Bq)]]/37000000000)</f>
        <v>4.2438271604938268E-9</v>
      </c>
      <c r="AD45" s="30" t="s">
        <v>76</v>
      </c>
      <c r="AE45" s="17"/>
      <c r="AF45" s="17"/>
      <c r="AG45" s="17" t="s">
        <v>835</v>
      </c>
      <c r="AH45" s="17"/>
    </row>
    <row r="46" spans="1:34">
      <c r="B46" s="9" t="s">
        <v>29</v>
      </c>
      <c r="C46" s="18">
        <v>8.888888888888888E-5</v>
      </c>
      <c r="D46" s="31">
        <f>IF(Table5[[#This Row],[Mass (g)]]="","",Table5[[#This Row],[Mass (g)]]*VLOOKUP(Table5[[#This Row],[Nuclide]],Doedata,4)*37000000000)</f>
        <v>7.1039999999999992</v>
      </c>
      <c r="E46" s="10" t="s">
        <v>30</v>
      </c>
      <c r="F46" s="10" t="s">
        <v>31</v>
      </c>
      <c r="G46" s="10">
        <v>1</v>
      </c>
      <c r="H46" s="10" t="s">
        <v>832</v>
      </c>
      <c r="I46" s="10" t="s">
        <v>905</v>
      </c>
      <c r="J46" s="26">
        <f>IF(Table5[[#This Row],[Activity (Bq)]]="","",Table5[[#This Row],[Activity (Bq)]]/37000000000)</f>
        <v>1.9199999999999998E-10</v>
      </c>
      <c r="AD46" s="30" t="s">
        <v>77</v>
      </c>
      <c r="AE46" s="17"/>
      <c r="AF46" s="17"/>
      <c r="AG46" s="17" t="s">
        <v>864</v>
      </c>
      <c r="AH46" s="17"/>
    </row>
    <row r="47" spans="1:34">
      <c r="B47" s="9" t="s">
        <v>35</v>
      </c>
      <c r="C47" s="18">
        <v>1.2255925925925925E-2</v>
      </c>
      <c r="D47" s="31">
        <f>IF(Table5[[#This Row],[Mass (g)]]="","",Table5[[#This Row],[Mass (g)]]*VLOOKUP(Table5[[#This Row],[Nuclide]],Doedata,4)*37000000000)</f>
        <v>152.36567111111108</v>
      </c>
      <c r="E47" s="10" t="s">
        <v>30</v>
      </c>
      <c r="F47" s="10" t="s">
        <v>31</v>
      </c>
      <c r="G47" s="10">
        <v>1</v>
      </c>
      <c r="H47" s="10" t="s">
        <v>832</v>
      </c>
      <c r="I47" s="10" t="s">
        <v>905</v>
      </c>
      <c r="J47" s="26">
        <f>IF(Table5[[#This Row],[Activity (Bq)]]="","",Table5[[#This Row],[Activity (Bq)]]/37000000000)</f>
        <v>4.1179911111111107E-9</v>
      </c>
      <c r="AD47" s="30" t="s">
        <v>78</v>
      </c>
      <c r="AE47" s="17"/>
      <c r="AF47" s="17"/>
      <c r="AG47" s="17" t="s">
        <v>865</v>
      </c>
      <c r="AH47" s="17"/>
    </row>
    <row r="48" spans="1:34">
      <c r="A48" s="9" t="s">
        <v>901</v>
      </c>
      <c r="B48" s="9" t="s">
        <v>748</v>
      </c>
      <c r="C48" s="18">
        <v>6.7901234567901229E-7</v>
      </c>
      <c r="D48" s="31">
        <f>IF(Table5[[#This Row],[Mass (g)]]="","",Table5[[#This Row],[Mass (g)]]*VLOOKUP(Table5[[#This Row],[Nuclide]],Doedata,4)*37000000000)</f>
        <v>157.02160493827159</v>
      </c>
      <c r="E48" s="10" t="s">
        <v>30</v>
      </c>
      <c r="F48" s="10" t="s">
        <v>31</v>
      </c>
      <c r="G48" s="10">
        <v>1</v>
      </c>
      <c r="H48" s="10" t="s">
        <v>832</v>
      </c>
      <c r="I48" s="10" t="s">
        <v>905</v>
      </c>
      <c r="J48" s="26">
        <f>IF(Table5[[#This Row],[Activity (Bq)]]="","",Table5[[#This Row],[Activity (Bq)]]/37000000000)</f>
        <v>4.2438271604938268E-9</v>
      </c>
      <c r="AD48" s="30" t="s">
        <v>79</v>
      </c>
      <c r="AE48" s="17"/>
      <c r="AF48" s="17"/>
      <c r="AG48" s="17" t="s">
        <v>866</v>
      </c>
      <c r="AH48" s="17"/>
    </row>
    <row r="49" spans="1:34">
      <c r="B49" s="9" t="s">
        <v>29</v>
      </c>
      <c r="C49" s="18">
        <v>8.888888888888888E-5</v>
      </c>
      <c r="D49" s="31">
        <f>IF(Table5[[#This Row],[Mass (g)]]="","",Table5[[#This Row],[Mass (g)]]*VLOOKUP(Table5[[#This Row],[Nuclide]],Doedata,4)*37000000000)</f>
        <v>7.1039999999999992</v>
      </c>
      <c r="E49" s="10" t="s">
        <v>30</v>
      </c>
      <c r="F49" s="10" t="s">
        <v>31</v>
      </c>
      <c r="G49" s="10">
        <v>1</v>
      </c>
      <c r="H49" s="10" t="s">
        <v>832</v>
      </c>
      <c r="I49" s="10" t="s">
        <v>905</v>
      </c>
      <c r="J49" s="26">
        <f>IF(Table5[[#This Row],[Activity (Bq)]]="","",Table5[[#This Row],[Activity (Bq)]]/37000000000)</f>
        <v>1.9199999999999998E-10</v>
      </c>
      <c r="AD49" s="30" t="s">
        <v>80</v>
      </c>
      <c r="AE49" s="17"/>
      <c r="AF49" s="17"/>
      <c r="AG49" s="17" t="s">
        <v>836</v>
      </c>
      <c r="AH49" s="17"/>
    </row>
    <row r="50" spans="1:34">
      <c r="B50" s="9" t="s">
        <v>35</v>
      </c>
      <c r="C50" s="18">
        <v>1.2255925925925925E-2</v>
      </c>
      <c r="D50" s="31">
        <f>IF(Table5[[#This Row],[Mass (g)]]="","",Table5[[#This Row],[Mass (g)]]*VLOOKUP(Table5[[#This Row],[Nuclide]],Doedata,4)*37000000000)</f>
        <v>152.36567111111108</v>
      </c>
      <c r="E50" s="10" t="s">
        <v>30</v>
      </c>
      <c r="F50" s="10" t="s">
        <v>31</v>
      </c>
      <c r="G50" s="10">
        <v>1</v>
      </c>
      <c r="H50" s="10" t="s">
        <v>832</v>
      </c>
      <c r="I50" s="10" t="s">
        <v>905</v>
      </c>
      <c r="J50" s="26">
        <f>IF(Table5[[#This Row],[Activity (Bq)]]="","",Table5[[#This Row],[Activity (Bq)]]/37000000000)</f>
        <v>4.1179911111111107E-9</v>
      </c>
      <c r="AD50" s="30" t="s">
        <v>81</v>
      </c>
      <c r="AE50" s="17"/>
      <c r="AF50" s="17"/>
      <c r="AG50" s="17" t="s">
        <v>867</v>
      </c>
      <c r="AH50" s="17"/>
    </row>
    <row r="51" spans="1:34">
      <c r="A51" s="9" t="s">
        <v>902</v>
      </c>
      <c r="B51" s="9" t="s">
        <v>533</v>
      </c>
      <c r="C51" s="42">
        <v>1.4999999999999999E-7</v>
      </c>
      <c r="D51" s="31">
        <f>IF(Table5[[#This Row],[Mass (g)]]="","",Table5[[#This Row],[Mass (g)]]*VLOOKUP(Table5[[#This Row],[Nuclide]],Doedata,4)*37000000000)</f>
        <v>94905</v>
      </c>
      <c r="E51" s="10" t="s">
        <v>30</v>
      </c>
      <c r="F51" s="10" t="s">
        <v>31</v>
      </c>
      <c r="G51" s="10">
        <v>1</v>
      </c>
      <c r="H51" s="10" t="s">
        <v>862</v>
      </c>
      <c r="I51" s="10" t="s">
        <v>905</v>
      </c>
      <c r="J51" s="26">
        <f>IF(Table5[[#This Row],[Activity (Bq)]]="","",Table5[[#This Row],[Activity (Bq)]]/37000000000)</f>
        <v>2.565E-6</v>
      </c>
      <c r="AD51" s="30" t="s">
        <v>82</v>
      </c>
      <c r="AE51" s="17"/>
      <c r="AF51" s="17"/>
      <c r="AG51" s="17" t="s">
        <v>868</v>
      </c>
      <c r="AH51" s="17"/>
    </row>
    <row r="52" spans="1:34">
      <c r="B52" s="9" t="s">
        <v>534</v>
      </c>
      <c r="C52" s="42">
        <v>9.3650000000000016E-4</v>
      </c>
      <c r="D52" s="31">
        <f>IF(Table5[[#This Row],[Mass (g)]]="","",Table5[[#This Row],[Mass (g)]]*VLOOKUP(Table5[[#This Row],[Nuclide]],Doedata,4)*37000000000)</f>
        <v>2155261.1</v>
      </c>
      <c r="E52" s="10" t="s">
        <v>30</v>
      </c>
      <c r="F52" s="10" t="s">
        <v>31</v>
      </c>
      <c r="G52" s="10">
        <v>1</v>
      </c>
      <c r="H52" s="10" t="s">
        <v>862</v>
      </c>
      <c r="I52" s="10" t="s">
        <v>905</v>
      </c>
      <c r="J52" s="26">
        <f>IF(Table5[[#This Row],[Activity (Bq)]]="","",Table5[[#This Row],[Activity (Bq)]]/37000000000)</f>
        <v>5.82503E-5</v>
      </c>
      <c r="AD52" s="30" t="s">
        <v>83</v>
      </c>
      <c r="AE52" s="17"/>
      <c r="AF52" s="17"/>
      <c r="AG52" s="17" t="s">
        <v>869</v>
      </c>
      <c r="AH52" s="17"/>
    </row>
    <row r="53" spans="1:34">
      <c r="B53" s="9" t="s">
        <v>535</v>
      </c>
      <c r="C53" s="42">
        <v>6.0999999999999992E-5</v>
      </c>
      <c r="D53" s="31">
        <f>IF(Table5[[#This Row],[Mass (g)]]="","",Table5[[#This Row],[Mass (g)]]*VLOOKUP(Table5[[#This Row],[Nuclide]],Doedata,4)*37000000000)</f>
        <v>514595.99999999994</v>
      </c>
      <c r="E53" s="10" t="s">
        <v>30</v>
      </c>
      <c r="F53" s="10" t="s">
        <v>31</v>
      </c>
      <c r="G53" s="10">
        <v>1</v>
      </c>
      <c r="H53" s="10" t="s">
        <v>862</v>
      </c>
      <c r="I53" s="10" t="s">
        <v>905</v>
      </c>
      <c r="J53" s="26">
        <f>IF(Table5[[#This Row],[Activity (Bq)]]="","",Table5[[#This Row],[Activity (Bq)]]/37000000000)</f>
        <v>1.3907999999999998E-5</v>
      </c>
      <c r="AD53" s="30" t="s">
        <v>84</v>
      </c>
      <c r="AE53" s="17"/>
      <c r="AF53" s="17"/>
      <c r="AG53" s="17" t="s">
        <v>852</v>
      </c>
      <c r="AH53" s="17"/>
    </row>
    <row r="54" spans="1:34">
      <c r="B54" s="9" t="s">
        <v>536</v>
      </c>
      <c r="C54" s="42">
        <v>2.2400000000000002E-6</v>
      </c>
      <c r="D54" s="31">
        <f>IF(Table5[[#This Row],[Mass (g)]]="","",Table5[[#This Row],[Mass (g)]]*VLOOKUP(Table5[[#This Row],[Nuclide]],Doedata,4)*37000000000)</f>
        <v>8536640</v>
      </c>
      <c r="E54" s="10" t="s">
        <v>30</v>
      </c>
      <c r="F54" s="10" t="s">
        <v>31</v>
      </c>
      <c r="G54" s="10">
        <v>1</v>
      </c>
      <c r="H54" s="10" t="s">
        <v>862</v>
      </c>
      <c r="I54" s="10" t="s">
        <v>905</v>
      </c>
      <c r="J54" s="26">
        <f>IF(Table5[[#This Row],[Activity (Bq)]]="","",Table5[[#This Row],[Activity (Bq)]]/37000000000)</f>
        <v>2.3071999999999999E-4</v>
      </c>
      <c r="AD54" s="30" t="s">
        <v>85</v>
      </c>
      <c r="AE54" s="17"/>
      <c r="AF54" s="17"/>
      <c r="AG54" s="17" t="s">
        <v>870</v>
      </c>
      <c r="AH54" s="17"/>
    </row>
    <row r="55" spans="1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1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1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1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1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1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1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1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1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1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phoneticPr fontId="13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59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2012-02-09T19:40:02Z</cp:lastPrinted>
  <dcterms:created xsi:type="dcterms:W3CDTF">2010-11-12T20:51:00Z</dcterms:created>
  <dcterms:modified xsi:type="dcterms:W3CDTF">2012-02-13T20:16:48Z</dcterms:modified>
</cp:coreProperties>
</file>