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<sst xmlns="http://schemas.openxmlformats.org/spreadsheetml/2006/main" count="3252" uniqueCount="892">
  <si>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</si>
  <si>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</si>
  <si>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</si>
  <si>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</si>
  <si>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</si>
  <si>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</si>
  <si>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</si>
  <si>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</si>
  <si>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</si>
  <si>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</si>
  <si>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</si>
  <si>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</si>
  <si>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</si>
  <si>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</si>
  <si>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</si>
  <si>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</si>
  <si>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</si>
  <si>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</si>
  <si>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</si>
  <si>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</si>
  <si>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</si>
  <si>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</si>
  <si>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</si>
  <si>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</si>
  <si>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</si>
  <si>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</si>
  <si>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</si>
  <si>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</si>
  <si>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</si>
  <si>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</si>
  <si>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</si>
  <si>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</si>
  <si>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</si>
  <si>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</si>
  <si>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</si>
  <si>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</si>
  <si>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</si>
  <si>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</si>
  <si>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</si>
  <si>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</si>
  <si>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</si>
  <si>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</si>
  <si>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</si>
  <si>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</si>
  <si>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</si>
  <si>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</si>
  <si>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</si>
  <si>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</si>
  <si>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</si>
  <si>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</si>
  <si>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</si>
  <si>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</si>
  <si>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</si>
  <si>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</si>
  <si>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</si>
  <si>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</si>
  <si>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</si>
  <si>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</si>
  <si>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</si>
  <si>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</si>
  <si>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</si>
  <si>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</si>
  <si>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</si>
  <si>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</si>
  <si>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</si>
  <si>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</si>
  <si>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</si>
  <si>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</si>
  <si>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</si>
  <si>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</si>
  <si>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</si>
  <si>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</si>
  <si>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</si>
  <si>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</si>
  <si>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</si>
  <si>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</si>
  <si>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</si>
  <si>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</si>
  <si>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</si>
  <si>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</si>
  <si>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</si>
  <si>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</si>
  <si>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</si>
  <si>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</si>
  <si>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</si>
  <si>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</si>
  <si>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</si>
  <si>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</si>
  <si>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</si>
  <si>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</si>
  <si>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</si>
  <si>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</si>
  <si>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</si>
  <si>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</si>
  <si>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</si>
  <si>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</si>
  <si>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</si>
  <si>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</si>
  <si>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</si>
  <si>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</si>
  <si>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</si>
  <si>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</si>
  <si>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</si>
  <si>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</si>
  <si>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</si>
  <si>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</si>
  <si>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</si>
  <si>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</si>
  <si>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</si>
  <si>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</si>
  <si>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</si>
  <si>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</si>
  <si>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</si>
  <si>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</si>
  <si>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</si>
  <si>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</si>
  <si>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</si>
  <si>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</si>
  <si>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</si>
  <si>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</si>
  <si>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</si>
  <si>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</si>
  <si>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</si>
  <si>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</si>
  <si>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</si>
  <si>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</si>
  <si>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</si>
  <si>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</si>
  <si>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</si>
  <si>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</si>
  <si>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</si>
  <si>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</si>
  <si>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</si>
  <si>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</si>
  <si>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</si>
  <si>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</si>
  <si>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</si>
  <si>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</si>
  <si>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</si>
  <si>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</si>
  <si>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</si>
  <si>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</si>
  <si>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</si>
  <si>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</si>
  <si>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</si>
  <si>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</si>
  <si>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</si>
  <si>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</si>
  <si>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</si>
  <si>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</si>
  <si>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</si>
  <si>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</si>
  <si>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</si>
  <si>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</si>
  <si>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</si>
  <si>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</si>
  <si>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</si>
  <si>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</si>
  <si>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</si>
  <si>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</si>
  <si>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</si>
  <si>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</si>
  <si>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</si>
  <si>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</si>
  <si>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</si>
  <si>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</si>
  <si>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</si>
  <si>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</si>
  <si>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</si>
  <si>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</si>
  <si>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</si>
  <si>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</si>
  <si>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</si>
  <si>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</si>
  <si>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</si>
  <si>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</si>
  <si>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</si>
  <si>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</si>
  <si>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</si>
  <si>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</si>
  <si>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</si>
  <si>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</si>
  <si>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</si>
  <si>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</si>
  <si>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</si>
  <si>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</si>
  <si>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</si>
  <si>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</si>
  <si>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</si>
  <si>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</si>
  <si>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</si>
  <si>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</si>
  <si>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</si>
  <si>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</si>
  <si>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</si>
  <si>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</si>
  <si>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</si>
  <si>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</si>
  <si>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</si>
  <si>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</si>
  <si>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</si>
  <si>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</si>
  <si>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</si>
  <si>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</si>
  <si>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</si>
  <si>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</si>
  <si>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</si>
  <si>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</si>
  <si>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</si>
  <si>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</si>
  <si>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</si>
  <si>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</si>
  <si>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</si>
  <si>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</si>
  <si>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</si>
  <si>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</si>
  <si>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</si>
  <si>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</si>
  <si>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</si>
  <si>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</si>
  <si>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</si>
  <si>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</si>
  <si>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</si>
  <si>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</si>
  <si>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</si>
  <si>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</si>
  <si>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</si>
  <si>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</si>
  <si>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</si>
  <si>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</si>
  <si>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</si>
  <si>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</si>
  <si>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</si>
  <si>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</si>
  <si>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</si>
  <si>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</si>
  <si>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</si>
  <si>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</si>
  <si>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</si>
  <si>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</si>
  <si>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</si>
  <si>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</si>
  <si>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</si>
  <si>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</si>
  <si>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</si>
  <si>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</si>
  <si>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</si>
  <si>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</si>
  <si>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</si>
  <si>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</si>
  <si>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</si>
  <si>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</si>
  <si>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</si>
  <si>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</si>
  <si>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</si>
  <si>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</si>
  <si>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</si>
  <si>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</si>
  <si>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</si>
  <si>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</si>
  <si>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</si>
  <si>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</si>
  <si>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</si>
  <si>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</si>
  <si>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</si>
  <si>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</si>
  <si>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</si>
  <si>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</si>
  <si>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</si>
  <si>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</si>
  <si>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</si>
  <si>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</si>
  <si>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</si>
  <si>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</si>
  <si>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</si>
  <si>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</si>
  <si>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</si>
  <si>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</si>
  <si>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</si>
  <si>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</si>
  <si>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</si>
  <si>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</si>
  <si>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</si>
  <si>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</si>
  <si>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</si>
  <si>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</si>
  <si>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</si>
  <si>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</si>
  <si>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</si>
  <si>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</si>
  <si>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</si>
  <si>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</si>
  <si>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</si>
  <si>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</si>
  <si>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</si>
  <si>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</si>
  <si>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</si>
  <si>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</si>
  <si>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</si>
  <si>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</si>
  <si>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</si>
  <si>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</si>
  <si>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</si>
  <si>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</si>
  <si>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</si>
  <si>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</si>
  <si>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</si>
  <si>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</si>
  <si>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</si>
  <si>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</si>
  <si>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</si>
  <si>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</si>
  <si>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</si>
  <si>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</si>
  <si>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</si>
  <si>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</si>
  <si>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</si>
  <si>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</si>
  <si>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</si>
  <si>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</si>
  <si>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</si>
  <si>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</si>
  <si>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</si>
  <si>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</si>
  <si>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</si>
  <si>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</si>
  <si>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</si>
  <si>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</si>
  <si>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</si>
  <si>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</si>
  <si>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</si>
  <si>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</si>
  <si>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</si>
  <si>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</si>
  <si>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</si>
  <si>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</si>
  <si>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</si>
  <si>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</si>
  <si>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</si>
  <si>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</si>
  <si>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</si>
  <si>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</si>
  <si>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</si>
  <si>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</si>
  <si>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</si>
  <si>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</si>
  <si>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</si>
  <si>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</si>
  <si>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</si>
  <si>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</si>
  <si>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</si>
  <si>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</si>
  <si>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</si>
  <si>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</si>
  <si>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</si>
  <si>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</si>
  <si>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</si>
  <si>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</si>
  <si>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</si>
  <si>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</si>
  <si>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</si>
  <si>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</si>
  <si>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</si>
  <si>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</si>
  <si>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</si>
  <si>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</si>
  <si>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</si>
  <si>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</si>
  <si>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</si>
  <si>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</si>
  <si>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</si>
  <si>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</si>
  <si>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</si>
  <si>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</si>
  <si>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</si>
  <si>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</si>
  <si>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</si>
  <si>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</si>
  <si>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</si>
  <si>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</si>
  <si>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</si>
  <si>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</si>
  <si>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</si>
  <si>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</si>
  <si>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</si>
  <si>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</si>
  <si>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</si>
  <si>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</si>
  <si>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</si>
  <si>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</si>
  <si>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</si>
  <si>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</si>
  <si>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</si>
  <si>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</si>
  <si>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</si>
  <si>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</si>
  <si>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</si>
  <si>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</si>
  <si>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</si>
  <si>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</si>
  <si>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</si>
  <si>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</si>
  <si>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</si>
  <si>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</si>
  <si>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</si>
  <si>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</si>
  <si>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</si>
  <si>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</si>
  <si>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</si>
  <si>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</si>
  <si>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</si>
  <si>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</si>
  <si>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</si>
  <si>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</si>
  <si>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</si>
  <si>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</si>
  <si>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</si>
  <si>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</si>
  <si>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</si>
  <si>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</si>
  <si>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</si>
  <si>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</si>
  <si>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</si>
  <si>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</si>
  <si>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</si>
  <si>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</si>
  <si>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</si>
  <si>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</si>
  <si>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</si>
  <si>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</si>
  <si>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</si>
  <si>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</si>
  <si>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</si>
  <si>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</si>
  <si>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</si>
  <si>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</si>
  <si>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</si>
  <si>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</si>
  <si>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</si>
  <si>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</si>
  <si>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</si>
  <si>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</si>
  <si>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</si>
  <si>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</si>
  <si>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</si>
  <si>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</si>
  <si>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</si>
  <si>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</si>
  <si>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</si>
  <si>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</si>
  <si>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</si>
  <si>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</si>
  <si>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</si>
  <si>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</si>
  <si>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</si>
  <si>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</si>
  <si>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</si>
  <si>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</si>
  <si>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</si>
  <si>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</si>
  <si>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</si>
  <si>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</si>
  <si>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</si>
  <si>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</si>
  <si>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</si>
  <si>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</si>
  <si>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</si>
  <si>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</si>
  <si>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</si>
  <si>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</si>
  <si>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</si>
  <si>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</si>
  <si>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</si>
  <si>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</si>
  <si>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</si>
  <si>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</si>
  <si>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</si>
  <si>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</si>
  <si>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</si>
  <si>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</si>
  <si>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</si>
  <si>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</si>
  <si>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</si>
  <si>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</si>
  <si>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</si>
  <si>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</si>
  <si>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</si>
  <si>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</si>
  <si>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</si>
  <si>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</si>
  <si>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</si>
  <si>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</si>
  <si>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</si>
  <si>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</si>
  <si>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</si>
  <si>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</si>
  <si>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</si>
  <si>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</si>
  <si>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</si>
  <si>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</si>
  <si>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</si>
  <si>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</si>
  <si>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</si>
  <si>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</si>
  <si>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</si>
  <si>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</si>
  <si>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</si>
  <si>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</si>
  <si>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</si>
  <si>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</si>
  <si>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</si>
  <si>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</si>
  <si>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</si>
  <si>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</si>
  <si>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</si>
  <si>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</si>
  <si>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</si>
  <si>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</si>
  <si>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</si>
  <si>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</si>
  <si>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</si>
  <si>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</si>
  <si>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</si>
  <si>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</si>
  <si>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</si>
  <si>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</si>
  <si>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</si>
  <si>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</si>
  <si>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</si>
  <si>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</si>
  <si>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</si>
  <si>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</si>
  <si>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</si>
  <si>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</si>
  <si>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</si>
  <si>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</si>
  <si>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</si>
  <si>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</si>
  <si>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</si>
  <si>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</si>
  <si>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</si>
  <si>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</si>
  <si>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</si>
  <si>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</si>
  <si>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</si>
  <si>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</si>
  <si>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</si>
  <si>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</si>
  <si>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</si>
  <si>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</si>
  <si>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</si>
  <si>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</si>
  <si>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</si>
  <si>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</si>
  <si>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</si>
  <si>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</si>
  <si>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</si>
  <si>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</si>
  <si>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</si>
  <si>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</si>
  <si>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</si>
  <si>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</si>
  <si>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</si>
  <si>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</si>
  <si>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</si>
  <si>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</si>
  <si>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</si>
  <si>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</si>
  <si>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</si>
  <si>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</si>
  <si>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</si>
  <si>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</si>
  <si>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</si>
  <si>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</si>
  <si>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</si>
  <si>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</si>
  <si>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</si>
  <si>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</si>
  <si>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</si>
  <si>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</si>
  <si>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</si>
  <si>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</si>
  <si>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</si>
  <si>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</si>
  <si>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</si>
  <si>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</si>
  <si>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</si>
  <si>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</si>
  <si>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</si>
  <si>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</si>
  <si>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</si>
  <si>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</si>
  <si>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</si>
  <si>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</si>
  <si>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</si>
  <si>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</si>
  <si>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</si>
  <si>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</si>
  <si>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</si>
  <si>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</si>
  <si>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</si>
  <si>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</si>
  <si>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</si>
  <si>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</si>
  <si>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</si>
  <si>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</si>
  <si>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</si>
  <si>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</si>
  <si>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</si>
  <si>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</si>
  <si>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</si>
  <si>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</si>
  <si>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</si>
  <si>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</si>
  <si>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</si>
  <si>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</si>
  <si>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</si>
  <si>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</si>
  <si>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</si>
  <si>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</si>
  <si>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</si>
  <si>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</si>
  <si>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</si>
  <si>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</si>
  <si>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</si>
  <si>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</si>
  <si>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</si>
  <si>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</si>
  <si>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</si>
  <si>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</si>
  <si>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</si>
  <si>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</si>
  <si>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</si>
  <si>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</si>
  <si>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</si>
  <si>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</si>
  <si>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</si>
  <si>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</si>
  <si>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</si>
  <si>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</si>
  <si>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</si>
  <si>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</si>
  <si>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</si>
  <si>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</si>
  <si>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</si>
  <si>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</si>
  <si>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</si>
  <si>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</si>
  <si>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</si>
  <si>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</si>
  <si>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</si>
  <si>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</si>
  <si>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</si>
  <si>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</si>
  <si>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</si>
  <si>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</si>
  <si>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</si>
  <si>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</si>
  <si>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</si>
  <si>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</si>
  <si>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</si>
  <si>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</si>
  <si>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</si>
  <si>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</si>
  <si>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</si>
  <si>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</si>
  <si>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</si>
  <si>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</si>
  <si>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</si>
  <si>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</si>
  <si>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</si>
  <si>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</si>
  <si>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</si>
  <si>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</si>
  <si>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</si>
  <si>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</si>
  <si>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</si>
  <si>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</si>
  <si>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</si>
  <si>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</si>
  <si>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</si>
  <si>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</si>
  <si>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</si>
  <si>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</si>
  <si>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</si>
  <si>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</si>
  <si>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</si>
  <si>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</si>
  <si>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</si>
  <si>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</si>
  <si>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</si>
  <si>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</si>
  <si>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</si>
  <si>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</si>
  <si>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</si>
  <si>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</si>
  <si>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</si>
  <si>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</si>
  <si>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</si>
  <si>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</si>
  <si>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</si>
  <si>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</si>
  <si>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</si>
  <si>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</si>
  <si>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</si>
  <si>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</si>
  <si>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</si>
  <si>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</si>
  <si>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</si>
  <si>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</si>
  <si>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</si>
  <si>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</si>
  <si>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</si>
  <si>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</si>
  <si>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</si>
  <si>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</si>
  <si>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</si>
  <si>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</si>
  <si>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</si>
  <si>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</si>
  <si>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</si>
  <si>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</si>
  <si>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</si>
  <si>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</si>
  <si>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</si>
  <si>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</si>
  <si>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</si>
  <si>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</si>
  <si>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</si>
  <si>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</si>
  <si>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</si>
  <si>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</si>
  <si>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</si>
  <si>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</si>
  <si>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</si>
  <si>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</si>
  <si>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</si>
  <si>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</si>
  <si>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</si>
  <si>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</si>
  <si>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</si>
  <si>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</si>
  <si>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</si>
  <si>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</si>
  <si>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</si>
  <si>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</si>
  <si>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</si>
  <si>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</si>
  <si>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</si>
  <si>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</si>
  <si>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</si>
  <si>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</si>
  <si>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</si>
  <si>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</si>
  <si>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</si>
  <si>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</si>
  <si>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</si>
  <si>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</si>
  <si>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</si>
  <si>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</si>
  <si>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</si>
  <si>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</si>
  <si>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</si>
  <si>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</si>
  <si>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</si>
  <si>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</si>
  <si>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</si>
  <si>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</si>
  <si>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</si>
  <si>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</si>
  <si>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</si>
  <si>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</si>
  <si>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</si>
  <si>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</si>
  <si>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</si>
  <si>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</si>
  <si>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</si>
  <si>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</si>
  <si>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</si>
  <si>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</si>
  <si>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</si>
  <si>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</si>
  <si>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</si>
  <si>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</si>
  <si>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</si>
  <si>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</si>
  <si>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</si>
  <si>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</si>
  <si>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</si>
  <si>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</si>
  <si>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</si>
  <si>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</si>
  <si>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</si>
  <si>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</si>
  <si>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</si>
  <si>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</si>
  <si>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</si>
  <si>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</si>
  <si>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</si>
  <si>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</si>
  <si>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</si>
  <si>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</si>
  <si>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</si>
  <si>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</si>
  <si>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</si>
  <si>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</si>
  <si>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</si>
  <si>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</si>
  <si>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</si>
  <si>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</si>
  <si>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</si>
  <si>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</si>
  <si>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</si>
  <si>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</si>
  <si>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</si>
  <si>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</si>
  <si>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</si>
  <si>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</si>
  <si>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</si>
  <si>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</si>
  <si>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</si>
  <si>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</si>
  <si>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</si>
  <si>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</si>
  <si>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</si>
  <si>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</si>
  <si>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</si>
  <si>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</si>
  <si>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</si>
  <si>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</si>
  <si>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</si>
  <si>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</si>
  <si>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</si>
  <si>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</si>
  <si>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</si>
  <si>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</si>
  <si>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</si>
  <si>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</si>
  <si>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</si>
  <si>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</si>
  <si>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</si>
  <si>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</si>
  <si>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</si>
  <si>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</si>
  <si>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</si>
  <si>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</si>
  <si>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</si>
  <si>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</si>
  <si>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</si>
  <si>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</si>
  <si>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</si>
  <si>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</si>
  <si>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</si>
  <si>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</si>
  <si>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</si>
  <si>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</si>
  <si>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</si>
  <si>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</si>
  <si>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</si>
  <si>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</si>
  <si>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</si>
  <si>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</si>
  <si>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</si>
  <si>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</si>
  <si>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</si>
  <si>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</si>
  <si>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</si>
  <si>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</si>
  <si>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</si>
  <si>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</si>
  <si>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</si>
  <si>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</si>
  <si>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</si>
  <si>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</si>
  <si>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</si>
  <si>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</si>
  <si>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</si>
  <si>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</si>
  <si>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</si>
  <si>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</si>
  <si>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</si>
  <si>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</si>
  <si>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</si>
  <si>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Lee 3567</t>
  </si>
  <si>
    <t>4-1</t>
  </si>
  <si>
    <t>OHSU-Feb11-1</t>
  </si>
  <si>
    <t>OHSU-Feb11-2</t>
  </si>
  <si>
    <t>OHSU-Feb11-3</t>
  </si>
  <si>
    <t>503-690-5376</t>
  </si>
  <si>
    <t>Oregon National Primate Research Center</t>
  </si>
  <si>
    <t>Radiation Safety Office-Tebo Lab</t>
  </si>
  <si>
    <t>505 NW 185th Ave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</si>
</sst>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 Lee" refreshedDate="40938.469754745369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3.9858999999999997E-3" maxValue="6.4260000000000003E-3"/>
    </cacheField>
    <cacheField name="Activity (Bq)" numFmtId="11">
      <sharedItems containsMixedTypes="1" containsNumber="1" minValue="49.552708799999998" maxValue="79.888031999999995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3392623999999999E-9" maxValue="2.159136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Feb11-1"/>
    <x v="0"/>
    <n v="6.4260000000000003E-3"/>
    <n v="79.888031999999995"/>
    <s v="Slurry/Paste"/>
    <s v="Other"/>
    <n v="7"/>
    <s v="4h"/>
    <m/>
    <n v="2.159136E-9"/>
  </r>
  <r>
    <s v="OHSU-Feb11-2"/>
    <x v="0"/>
    <n v="3.9858999999999997E-3"/>
    <n v="49.552708799999998"/>
    <s v="Slurry/Paste"/>
    <s v="Other"/>
    <n v="7"/>
    <s v="4h"/>
    <m/>
    <n v="1.3392623999999999E-9"/>
  </r>
  <r>
    <s v="OHSU-Feb11-3"/>
    <x v="0"/>
    <n v="5.0000000000000001E-3"/>
    <n v="62.16"/>
    <s v="Slurry/Paste"/>
    <s v="Other"/>
    <n v="7"/>
    <s v="4h"/>
    <m/>
    <n v="1.6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E17" sqref="E1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889</v>
      </c>
    </row>
    <row r="5" spans="1:3">
      <c r="A5" s="18" t="s">
        <v>10</v>
      </c>
      <c r="B5" s="11" t="s">
        <v>890</v>
      </c>
      <c r="C5" s="9" t="s">
        <v>875</v>
      </c>
    </row>
    <row r="6" spans="1:3">
      <c r="A6" s="18" t="s">
        <v>11</v>
      </c>
      <c r="B6" s="11" t="s">
        <v>891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888</v>
      </c>
    </row>
    <row r="12" spans="1:3">
      <c r="A12" s="18" t="s">
        <v>839</v>
      </c>
      <c r="B12" s="23" t="s">
        <v>883</v>
      </c>
    </row>
    <row r="13" spans="1:3">
      <c r="A13" s="18" t="s">
        <v>16</v>
      </c>
      <c r="B13" s="12">
        <v>40945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>
        <v>40947</v>
      </c>
      <c r="C15" s="9" t="s">
        <v>854</v>
      </c>
    </row>
    <row r="16" spans="1:3">
      <c r="A16" s="18" t="s">
        <v>811</v>
      </c>
      <c r="B16" s="14">
        <v>40949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3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885</v>
      </c>
      <c r="B24" s="9" t="s">
        <v>35</v>
      </c>
      <c r="C24" s="19">
        <v>6.4260000000000003E-3</v>
      </c>
      <c r="D24" s="31">
        <f>IF(Table5[[#This Row],[Mass (g)]]="","",Table5[[#This Row],[Mass (g)]]*VLOOKUP(Table5[[#This Row],[Nuclide]],Doedata,4)*37000000000)</f>
        <v>79.888031999999995</v>
      </c>
      <c r="E24" s="10" t="s">
        <v>820</v>
      </c>
      <c r="F24" s="10" t="s">
        <v>821</v>
      </c>
      <c r="G24" s="10">
        <v>1</v>
      </c>
      <c r="H24" s="10" t="s">
        <v>836</v>
      </c>
      <c r="I24" s="10"/>
      <c r="J24" s="27">
        <f>IF(Table5[[#This Row],[Activity (Bq)]]="","",Table5[[#This Row],[Activity (Bq)]]/37000000000)</f>
        <v>2.159136E-9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886</v>
      </c>
      <c r="B25" s="9" t="s">
        <v>35</v>
      </c>
      <c r="C25" s="19">
        <v>3.9858999999999997E-3</v>
      </c>
      <c r="D25" s="31">
        <f>IF(Table5[[#This Row],[Mass (g)]]="","",Table5[[#This Row],[Mass (g)]]*VLOOKUP(Table5[[#This Row],[Nuclide]],Doedata,4)*37000000000)</f>
        <v>49.552708799999998</v>
      </c>
      <c r="E25" s="10" t="s">
        <v>820</v>
      </c>
      <c r="F25" s="10" t="s">
        <v>821</v>
      </c>
      <c r="G25" s="10">
        <v>1</v>
      </c>
      <c r="H25" s="10" t="s">
        <v>836</v>
      </c>
      <c r="I25" s="10"/>
      <c r="J25" s="27">
        <f>IF(Table5[[#This Row],[Activity (Bq)]]="","",Table5[[#This Row],[Activity (Bq)]]/37000000000)</f>
        <v>1.3392623999999999E-9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887</v>
      </c>
      <c r="B26" s="9" t="s">
        <v>35</v>
      </c>
      <c r="C26" s="19">
        <v>5.0000000000000001E-3</v>
      </c>
      <c r="D26" s="31">
        <f>IF(Table5[[#This Row],[Mass (g)]]="","",Table5[[#This Row],[Mass (g)]]*VLOOKUP(Table5[[#This Row],[Nuclide]],Doedata,4)*37000000000)</f>
        <v>62.16</v>
      </c>
      <c r="E26" s="10" t="s">
        <v>820</v>
      </c>
      <c r="F26" s="10" t="s">
        <v>821</v>
      </c>
      <c r="G26" s="10">
        <v>1</v>
      </c>
      <c r="H26" s="10" t="s">
        <v>836</v>
      </c>
      <c r="I26" s="10"/>
      <c r="J26" s="27">
        <f>IF(Table5[[#This Row],[Activity (Bq)]]="","",Table5[[#This Row],[Activity (Bq)]]/37000000000)</f>
        <v>1.68E-9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D14" sqref="D14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1.5411899999999999E-2</v>
      </c>
      <c r="C5" s="20">
        <v>191.60074079999998</v>
      </c>
      <c r="D5" s="20">
        <v>5.1783983999999997E-9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1.5411899999999999E-2</v>
      </c>
      <c r="C7" s="20">
        <v>191.60074079999998</v>
      </c>
      <c r="D7" s="20">
        <v>5.1783983999999997E-9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 Lee</cp:lastModifiedBy>
  <cp:lastPrinted>2010-11-18T22:52:38Z</cp:lastPrinted>
  <dcterms:created xsi:type="dcterms:W3CDTF">2010-11-12T20:51:00Z</dcterms:created>
  <dcterms:modified xsi:type="dcterms:W3CDTF">2012-02-06T19:16:15Z</dcterms:modified>
</cp:coreProperties>
</file>