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C24" i="1"/>
  <c r="D75" i="4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/>
  <c r="D26"/>
  <c r="J26" s="1"/>
  <c r="D27"/>
  <c r="J27"/>
  <c r="D28"/>
  <c r="J28" s="1"/>
  <c r="D29"/>
  <c r="J29"/>
  <c r="D30"/>
  <c r="J30" s="1"/>
  <c r="D31"/>
  <c r="J31"/>
  <c r="D32"/>
  <c r="J32" s="1"/>
  <c r="D33"/>
  <c r="J33"/>
  <c r="D34"/>
  <c r="J34" s="1"/>
  <c r="D35"/>
  <c r="J35"/>
  <c r="D36"/>
  <c r="J36" s="1"/>
  <c r="D37"/>
  <c r="J37"/>
  <c r="D38"/>
  <c r="J38" s="1"/>
  <c r="D39"/>
  <c r="J39"/>
  <c r="D40"/>
  <c r="J40" s="1"/>
  <c r="D41"/>
  <c r="J41"/>
  <c r="D42"/>
  <c r="J42" s="1"/>
  <c r="D43"/>
  <c r="J43"/>
  <c r="D44"/>
  <c r="J44" s="1"/>
  <c r="D45"/>
  <c r="J45"/>
  <c r="D46"/>
  <c r="J46" s="1"/>
  <c r="D47"/>
  <c r="J47"/>
  <c r="D48"/>
  <c r="J48" s="1"/>
  <c r="D49"/>
  <c r="J49"/>
  <c r="D50"/>
  <c r="J50" s="1"/>
  <c r="D51"/>
  <c r="J51"/>
  <c r="D52"/>
  <c r="J52" s="1"/>
  <c r="D53"/>
  <c r="J53"/>
  <c r="D54"/>
  <c r="J54" s="1"/>
  <c r="D55"/>
  <c r="J55"/>
  <c r="D56"/>
  <c r="J56" s="1"/>
  <c r="D57"/>
  <c r="J57"/>
  <c r="D58"/>
  <c r="J58" s="1"/>
  <c r="D59"/>
  <c r="J59"/>
  <c r="D60"/>
  <c r="J60" s="1"/>
  <c r="D61"/>
  <c r="J61"/>
  <c r="D62"/>
  <c r="J62" s="1"/>
  <c r="D63"/>
  <c r="J63"/>
  <c r="D64"/>
  <c r="J64" s="1"/>
  <c r="D65"/>
  <c r="J65"/>
  <c r="D66"/>
  <c r="J66" s="1"/>
  <c r="D67"/>
  <c r="J67"/>
  <c r="D68"/>
  <c r="J68" s="1"/>
  <c r="D69"/>
  <c r="J69"/>
  <c r="D70"/>
  <c r="J70" s="1"/>
  <c r="D71"/>
  <c r="J71"/>
  <c r="D72"/>
  <c r="J72" s="1"/>
  <c r="D73"/>
  <c r="J73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/>
  <c r="D33"/>
  <c r="J33" s="1"/>
  <c r="D34"/>
  <c r="J34"/>
  <c r="D35"/>
  <c r="J35" s="1"/>
  <c r="D36"/>
  <c r="J36"/>
  <c r="D37"/>
  <c r="J37" s="1"/>
  <c r="D38"/>
  <c r="J38"/>
  <c r="D39"/>
  <c r="J39" s="1"/>
  <c r="D40"/>
  <c r="J40"/>
  <c r="D41"/>
  <c r="J41" s="1"/>
  <c r="D42"/>
  <c r="J42"/>
  <c r="D43"/>
  <c r="J43" s="1"/>
  <c r="D44"/>
  <c r="J44"/>
  <c r="D45"/>
  <c r="J45" s="1"/>
  <c r="D46"/>
  <c r="J46"/>
  <c r="D47"/>
  <c r="J47" s="1"/>
  <c r="D48"/>
  <c r="J48"/>
  <c r="D49"/>
  <c r="J49" s="1"/>
  <c r="D50"/>
  <c r="J50"/>
  <c r="D51"/>
  <c r="J51" s="1"/>
  <c r="D52"/>
  <c r="J52"/>
  <c r="D53"/>
  <c r="J53" s="1"/>
  <c r="D54"/>
  <c r="J54"/>
  <c r="D55"/>
  <c r="J55" s="1"/>
  <c r="D56"/>
  <c r="J56"/>
  <c r="D57"/>
  <c r="J57" s="1"/>
  <c r="D58"/>
  <c r="J58"/>
  <c r="D59"/>
  <c r="J59" s="1"/>
  <c r="D60"/>
  <c r="J60"/>
  <c r="D61"/>
  <c r="J61" s="1"/>
  <c r="D62"/>
  <c r="J62"/>
  <c r="D63"/>
  <c r="J63" s="1"/>
  <c r="D64"/>
  <c r="J64"/>
  <c r="D65"/>
  <c r="J65" s="1"/>
  <c r="D66"/>
  <c r="J66"/>
  <c r="D67"/>
  <c r="J67" s="1"/>
  <c r="D68"/>
  <c r="J68"/>
  <c r="D69"/>
  <c r="J69" s="1"/>
  <c r="D70"/>
  <c r="J70"/>
  <c r="D71"/>
  <c r="J71" s="1"/>
  <c r="D72"/>
  <c r="J72"/>
  <c r="D73"/>
  <c r="J73" s="1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<sst xmlns="http://schemas.openxmlformats.org/spreadsheetml/2006/main" count="3255" uniqueCount="888">
  <si>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</si>
  <si>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</si>
  <si>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</si>
  <si>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</si>
  <si>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</si>
  <si>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</si>
  <si>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</si>
  <si>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</si>
  <si>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</si>
  <si>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</si>
  <si>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</si>
  <si>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</si>
  <si>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</si>
  <si>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</si>
  <si>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</si>
  <si>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</si>
  <si>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</si>
  <si>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</si>
  <si>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</si>
  <si>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</si>
  <si>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</si>
  <si>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</si>
  <si>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</si>
  <si>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</si>
  <si>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</si>
  <si>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</si>
  <si>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</si>
  <si>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</si>
  <si>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</si>
  <si>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</si>
  <si>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</si>
  <si>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</si>
  <si>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</si>
  <si>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</si>
  <si>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</si>
  <si>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</si>
  <si>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</si>
  <si>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</si>
  <si>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</si>
  <si>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</si>
  <si>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</si>
  <si>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</si>
  <si>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</si>
  <si>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</si>
  <si>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</si>
  <si>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</si>
  <si>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</si>
  <si>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</si>
  <si>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</si>
  <si>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</si>
  <si>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</si>
  <si>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</si>
  <si>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</si>
  <si>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</si>
  <si>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</si>
  <si>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</si>
  <si>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</si>
  <si>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</si>
  <si>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</si>
  <si>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</si>
  <si>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</si>
  <si>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</si>
  <si>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</si>
  <si>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</si>
  <si>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</si>
  <si>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</si>
  <si>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</si>
  <si>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</si>
  <si>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</si>
  <si>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</si>
  <si>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</si>
  <si>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</si>
  <si>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</si>
  <si>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</si>
  <si>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</si>
  <si>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</si>
  <si>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</si>
  <si>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</si>
  <si>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</si>
  <si>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</si>
  <si>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</si>
  <si>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</si>
  <si>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</si>
  <si>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</si>
  <si>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</si>
  <si>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</si>
  <si>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</si>
  <si>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</si>
  <si>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</si>
  <si>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</si>
  <si>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</si>
  <si>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</si>
  <si>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</si>
  <si>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</si>
  <si>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</si>
  <si>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</si>
  <si>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</si>
  <si>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</si>
  <si>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</si>
  <si>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</si>
  <si>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</si>
  <si>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</si>
  <si>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</si>
  <si>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</si>
  <si>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</si>
  <si>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</si>
  <si>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</si>
  <si>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</si>
  <si>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</si>
  <si>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</si>
  <si>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</si>
  <si>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</si>
  <si>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</si>
  <si>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</si>
  <si>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</si>
  <si>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</si>
  <si>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</si>
  <si>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</si>
  <si>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</si>
  <si>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</si>
  <si>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</si>
  <si>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</si>
  <si>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</si>
  <si>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</si>
  <si>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</si>
  <si>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</si>
  <si>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</si>
  <si>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</si>
  <si>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</si>
  <si>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</si>
  <si>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</si>
  <si>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</si>
  <si>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</si>
  <si>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</si>
  <si>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</si>
  <si>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</si>
  <si>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</si>
  <si>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</si>
  <si>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</si>
  <si>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</si>
  <si>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</si>
  <si>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</si>
  <si>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</si>
  <si>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</si>
  <si>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</si>
  <si>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</si>
  <si>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</si>
  <si>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</si>
  <si>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</si>
  <si>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</si>
  <si>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</si>
  <si>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</si>
  <si>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</si>
  <si>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</si>
  <si>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</si>
  <si>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</si>
  <si>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</si>
  <si>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</si>
  <si>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</si>
  <si>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</si>
  <si>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</si>
  <si>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</si>
  <si>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</si>
  <si>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</si>
  <si>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</si>
  <si>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</si>
  <si>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</si>
  <si>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</si>
  <si>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</si>
  <si>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</si>
  <si>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</si>
  <si>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</si>
  <si>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</si>
  <si>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</si>
  <si>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</si>
  <si>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</si>
  <si>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</si>
  <si>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</si>
  <si>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</si>
  <si>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</si>
  <si>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</si>
  <si>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</si>
  <si>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</si>
  <si>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</si>
  <si>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</si>
  <si>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</si>
  <si>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</si>
  <si>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</si>
  <si>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</si>
  <si>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</si>
  <si>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</si>
  <si>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</si>
  <si>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</si>
  <si>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</si>
  <si>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</si>
  <si>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</si>
  <si>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</si>
  <si>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</si>
  <si>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</si>
  <si>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</si>
  <si>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</si>
  <si>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</si>
  <si>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</si>
  <si>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</si>
  <si>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</si>
  <si>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</si>
  <si>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</si>
  <si>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</si>
  <si>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</si>
  <si>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</si>
  <si>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</si>
  <si>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</si>
  <si>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</si>
  <si>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</si>
  <si>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</si>
  <si>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</si>
  <si>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</si>
  <si>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</si>
  <si>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</si>
  <si>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</si>
  <si>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</si>
  <si>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</si>
  <si>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</si>
  <si>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</si>
  <si>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</si>
  <si>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</si>
  <si>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</si>
  <si>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</si>
  <si>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</si>
  <si>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</si>
  <si>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</si>
  <si>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</si>
  <si>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</si>
  <si>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</si>
  <si>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</si>
  <si>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</si>
  <si>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</si>
  <si>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</si>
  <si>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</si>
  <si>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</si>
  <si>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</si>
  <si>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</si>
  <si>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</si>
  <si>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</si>
  <si>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</si>
  <si>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</si>
  <si>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</si>
  <si>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</si>
  <si>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</si>
  <si>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</si>
  <si>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</si>
  <si>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</si>
  <si>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</si>
  <si>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</si>
  <si>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</si>
  <si>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</si>
  <si>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</si>
  <si>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</si>
  <si>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</si>
  <si>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</si>
  <si>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</si>
  <si>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</si>
  <si>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</si>
  <si>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</si>
  <si>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</si>
  <si>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</si>
  <si>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</si>
  <si>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</si>
  <si>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</si>
  <si>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</si>
  <si>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</si>
  <si>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</si>
  <si>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</si>
  <si>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</si>
  <si>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</si>
  <si>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</si>
  <si>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</si>
  <si>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</si>
  <si>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</si>
  <si>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</si>
  <si>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</si>
  <si>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</si>
  <si>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</si>
  <si>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</si>
  <si>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</si>
  <si>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</si>
  <si>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</si>
  <si>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</si>
  <si>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</si>
  <si>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</si>
  <si>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</si>
  <si>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</si>
  <si>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</si>
  <si>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</si>
  <si>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</si>
  <si>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</si>
  <si>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</si>
  <si>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</si>
  <si>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</si>
  <si>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</si>
  <si>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</si>
  <si>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</si>
  <si>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</si>
  <si>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</si>
  <si>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</si>
  <si>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</si>
  <si>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</si>
  <si>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</si>
  <si>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</si>
  <si>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</si>
  <si>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</si>
  <si>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</si>
  <si>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</si>
  <si>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</si>
  <si>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</si>
  <si>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</si>
  <si>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</si>
  <si>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</si>
  <si>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</si>
  <si>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</si>
  <si>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</si>
  <si>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</si>
  <si>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</si>
  <si>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</si>
  <si>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</si>
  <si>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</si>
  <si>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</si>
  <si>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</si>
  <si>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</si>
  <si>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</si>
  <si>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</si>
  <si>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</si>
  <si>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</si>
  <si>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</si>
  <si>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</si>
  <si>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</si>
  <si>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</si>
  <si>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</si>
  <si>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</si>
  <si>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</si>
  <si>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</si>
  <si>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</si>
  <si>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</si>
  <si>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</si>
  <si>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</si>
  <si>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</si>
  <si>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</si>
  <si>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</si>
  <si>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</si>
  <si>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</si>
  <si>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</si>
  <si>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</si>
  <si>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</si>
  <si>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</si>
  <si>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</si>
  <si>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</si>
  <si>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</si>
  <si>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</si>
  <si>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</si>
  <si>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</si>
  <si>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</si>
  <si>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</si>
  <si>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</si>
  <si>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</si>
  <si>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</si>
  <si>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</si>
  <si>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</si>
  <si>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</si>
  <si>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</si>
  <si>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</si>
  <si>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</si>
  <si>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</si>
  <si>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</si>
  <si>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</si>
  <si>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</si>
  <si>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</si>
  <si>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</si>
  <si>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</si>
  <si>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</si>
  <si>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</si>
  <si>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</si>
  <si>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</si>
  <si>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</si>
  <si>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</si>
  <si>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</si>
  <si>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</si>
  <si>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</si>
  <si>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</si>
  <si>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</si>
  <si>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</si>
  <si>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</si>
  <si>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</si>
  <si>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</si>
  <si>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</si>
  <si>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</si>
  <si>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</si>
  <si>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</si>
  <si>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</si>
  <si>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</si>
  <si>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</si>
  <si>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</si>
  <si>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</si>
  <si>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</si>
  <si>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</si>
  <si>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</si>
  <si>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</si>
  <si>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</si>
  <si>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</si>
  <si>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</si>
  <si>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</si>
  <si>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</si>
  <si>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</si>
  <si>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</si>
  <si>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</si>
  <si>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</si>
  <si>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</si>
  <si>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</si>
  <si>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</si>
  <si>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</si>
  <si>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</si>
  <si>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</si>
  <si>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</si>
  <si>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</si>
  <si>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</si>
  <si>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</si>
  <si>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</si>
  <si>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</si>
  <si>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</si>
  <si>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</si>
  <si>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</si>
  <si>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</si>
  <si>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</si>
  <si>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</si>
  <si>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</si>
  <si>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</si>
  <si>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</si>
  <si>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</si>
  <si>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</si>
  <si>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</si>
  <si>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</si>
  <si>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</si>
  <si>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</si>
  <si>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</si>
  <si>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</si>
  <si>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</si>
  <si>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</si>
  <si>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</si>
  <si>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</si>
  <si>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</si>
  <si>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</si>
  <si>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</si>
  <si>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</si>
  <si>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</si>
  <si>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</si>
  <si>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</si>
  <si>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</si>
  <si>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</si>
  <si>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</si>
  <si>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</si>
  <si>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</si>
  <si>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</si>
  <si>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</si>
  <si>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</si>
  <si>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</si>
  <si>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</si>
  <si>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</si>
  <si>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</si>
  <si>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</si>
  <si>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</si>
  <si>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</si>
  <si>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</si>
  <si>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</si>
  <si>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</si>
  <si>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</si>
  <si>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</si>
  <si>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</si>
  <si>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</si>
  <si>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</si>
  <si>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</si>
  <si>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</si>
  <si>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</si>
  <si>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</si>
  <si>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</si>
  <si>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</si>
  <si>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</si>
  <si>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</si>
  <si>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</si>
  <si>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</si>
  <si>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</si>
  <si>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</si>
  <si>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</si>
  <si>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</si>
  <si>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</si>
  <si>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</si>
  <si>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</si>
  <si>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</si>
  <si>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</si>
  <si>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</si>
  <si>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</si>
  <si>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</si>
  <si>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</si>
  <si>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</si>
  <si>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</si>
  <si>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</si>
  <si>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</si>
  <si>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</si>
  <si>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</si>
  <si>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</si>
  <si>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</si>
  <si>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</si>
  <si>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</si>
  <si>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</si>
  <si>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</si>
  <si>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</si>
  <si>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</si>
  <si>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</si>
  <si>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</si>
  <si>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</si>
  <si>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</si>
  <si>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</si>
  <si>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</si>
  <si>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</si>
  <si>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</si>
  <si>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</si>
  <si>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</si>
  <si>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</si>
  <si>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</si>
  <si>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</si>
  <si>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</si>
  <si>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</si>
  <si>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</si>
  <si>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</si>
  <si>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</si>
  <si>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</si>
  <si>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</si>
  <si>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</si>
  <si>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</si>
  <si>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</si>
  <si>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</si>
  <si>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</si>
  <si>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</si>
  <si>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</si>
  <si>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</si>
  <si>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</si>
  <si>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</si>
  <si>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</si>
  <si>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</si>
  <si>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</si>
  <si>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</si>
  <si>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</si>
  <si>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</si>
  <si>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</si>
  <si>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</si>
  <si>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</si>
  <si>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</si>
  <si>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</si>
  <si>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</si>
  <si>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</si>
  <si>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</si>
  <si>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</si>
  <si>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</si>
  <si>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</si>
  <si>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</si>
  <si>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</si>
  <si>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</si>
  <si>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</si>
  <si>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</si>
  <si>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</si>
  <si>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</si>
  <si>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</si>
  <si>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</si>
  <si>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</si>
  <si>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</si>
  <si>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</si>
  <si>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</si>
  <si>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</si>
  <si>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</si>
  <si>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</si>
  <si>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</si>
  <si>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</si>
  <si>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</si>
  <si>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</si>
  <si>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</si>
  <si>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</si>
  <si>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</si>
  <si>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</si>
  <si>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</si>
  <si>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</si>
  <si>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</si>
  <si>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</si>
  <si>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</si>
  <si>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</si>
  <si>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</si>
  <si>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</si>
  <si>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</si>
  <si>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</si>
  <si>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</si>
  <si>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</si>
  <si>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</si>
  <si>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</si>
  <si>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</si>
  <si>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</si>
  <si>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</si>
  <si>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</si>
  <si>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</si>
  <si>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</si>
  <si>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</si>
  <si>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</si>
  <si>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</si>
  <si>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</si>
  <si>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</si>
  <si>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</si>
  <si>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</si>
  <si>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</si>
  <si>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</si>
  <si>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</si>
  <si>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</si>
  <si>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</si>
  <si>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</si>
  <si>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</si>
  <si>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</si>
  <si>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</si>
  <si>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</si>
  <si>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</si>
  <si>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</si>
  <si>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</si>
  <si>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</si>
  <si>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</si>
  <si>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</si>
  <si>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</si>
  <si>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</si>
  <si>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</si>
  <si>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</si>
  <si>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</si>
  <si>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</si>
  <si>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</si>
  <si>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</si>
  <si>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</si>
  <si>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</si>
  <si>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</si>
  <si>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</si>
  <si>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</si>
  <si>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</si>
  <si>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</si>
  <si>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</si>
  <si>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</si>
  <si>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</si>
  <si>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</si>
  <si>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</si>
  <si>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</si>
  <si>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</si>
  <si>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</si>
  <si>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</si>
  <si>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</si>
  <si>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</si>
  <si>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</si>
  <si>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</si>
  <si>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</si>
  <si>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</si>
  <si>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</si>
  <si>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</si>
  <si>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</si>
  <si>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</si>
  <si>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</si>
  <si>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</si>
  <si>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</si>
  <si>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</si>
  <si>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</si>
  <si>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</si>
  <si>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</si>
  <si>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</si>
  <si>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</si>
  <si>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</si>
  <si>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</si>
  <si>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</si>
  <si>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</si>
  <si>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</si>
  <si>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</si>
  <si>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</si>
  <si>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</si>
  <si>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</si>
  <si>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</si>
  <si>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</si>
  <si>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</si>
  <si>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</si>
  <si>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</si>
  <si>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</si>
  <si>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</si>
  <si>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</si>
  <si>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</si>
  <si>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</si>
  <si>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</si>
  <si>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</si>
  <si>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</si>
  <si>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</si>
  <si>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</si>
  <si>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</si>
  <si>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</si>
  <si>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</si>
  <si>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</si>
  <si>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</si>
  <si>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</si>
  <si>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</si>
  <si>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</si>
  <si>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</si>
  <si>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</si>
  <si>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</si>
  <si>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</si>
  <si>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</si>
  <si>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</si>
  <si>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</si>
  <si>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</si>
  <si>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</si>
  <si>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</si>
  <si>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</si>
  <si>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</si>
  <si>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</si>
  <si>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</si>
  <si>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</si>
  <si>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</si>
  <si>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</si>
  <si>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</si>
  <si>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</si>
  <si>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</si>
  <si>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</si>
  <si>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</si>
  <si>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</si>
  <si>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</si>
  <si>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</si>
  <si>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</si>
  <si>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</si>
  <si>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</si>
  <si>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</si>
  <si>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</si>
  <si>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</si>
  <si>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</si>
  <si>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</si>
  <si>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</si>
  <si>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</si>
  <si>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</si>
  <si>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</si>
  <si>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</si>
  <si>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</si>
  <si>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</si>
  <si>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</si>
  <si>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</si>
  <si>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</si>
  <si>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</si>
  <si>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</si>
  <si>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</si>
  <si>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</si>
  <si>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</si>
  <si>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</si>
  <si>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</si>
  <si>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</si>
  <si>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</si>
  <si>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</si>
  <si>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</si>
  <si>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</si>
  <si>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</si>
  <si>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</si>
  <si>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</si>
  <si>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</si>
  <si>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</si>
  <si>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</si>
  <si>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</si>
  <si>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</si>
  <si>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</si>
  <si>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</si>
  <si>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</si>
  <si>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</si>
  <si>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</si>
  <si>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</si>
  <si>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</si>
  <si>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</si>
  <si>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</si>
  <si>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</si>
  <si>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</si>
  <si>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</si>
  <si>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</si>
  <si>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</si>
  <si>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</si>
  <si>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</si>
  <si>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</si>
  <si>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</si>
  <si>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</si>
  <si>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</si>
  <si>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</si>
  <si>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</si>
  <si>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</si>
  <si>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</si>
  <si>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</si>
  <si>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</si>
  <si>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</si>
  <si>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</si>
  <si>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</si>
  <si>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</si>
  <si>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</si>
  <si>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</si>
  <si>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</si>
  <si>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</si>
  <si>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</si>
  <si>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</si>
  <si>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</si>
  <si>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</si>
  <si>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</si>
  <si>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</si>
  <si>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</si>
  <si>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</si>
  <si>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</si>
  <si>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</si>
  <si>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</si>
  <si>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</si>
  <si>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</si>
  <si>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</si>
  <si>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</si>
  <si>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</si>
  <si>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</si>
  <si>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</si>
  <si>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</si>
  <si>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</si>
  <si>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</si>
  <si>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</si>
  <si>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</si>
  <si>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</si>
  <si>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</si>
  <si>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</si>
  <si>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</si>
  <si>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</si>
  <si>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</si>
  <si>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</si>
  <si>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</si>
  <si>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</si>
  <si>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</si>
  <si>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</si>
  <si>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</si>
  <si>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</si>
  <si>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</si>
  <si>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</si>
  <si>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</si>
  <si>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</si>
  <si>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</si>
  <si>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</si>
  <si>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</si>
  <si>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</si>
  <si>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</si>
  <si>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</si>
  <si>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</si>
  <si>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</si>
  <si>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</si>
  <si>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</si>
  <si>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</si>
  <si>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</si>
  <si>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</si>
  <si>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</si>
  <si>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</si>
  <si>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</si>
  <si>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</si>
  <si>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</si>
  <si>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</si>
  <si>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</si>
  <si>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</si>
  <si>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</si>
  <si>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</si>
  <si>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</si>
  <si>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</si>
  <si>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</si>
  <si>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</si>
  <si>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</si>
  <si>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</si>
  <si>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</si>
  <si>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</si>
  <si>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</si>
  <si>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</si>
  <si>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</si>
  <si>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</si>
  <si>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</si>
  <si>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</si>
  <si>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USA</t>
  </si>
  <si>
    <t>sample1</t>
  </si>
  <si>
    <t>sample2</t>
  </si>
  <si>
    <t>sample3</t>
  </si>
  <si>
    <t>sample4</t>
  </si>
  <si>
    <t>sample5</t>
  </si>
  <si>
    <t>Janot</t>
  </si>
  <si>
    <t>Noemie</t>
  </si>
  <si>
    <t>MS 69</t>
  </si>
  <si>
    <t>415-595-0904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</si>
</sst>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emie Janot" refreshedDate="40939.38124768518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7.7399999999999995E-4" maxValue="5.0000000000000001E-3"/>
    </cacheField>
    <cacheField name="Activity (Bq)" numFmtId="11">
      <sharedItems containsMixedTypes="1" containsNumber="1" minValue="19.479620293919996" maxValue="125.8373403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2647622415999991E-10" maxValue="3.4010091999999998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sample1"/>
    <x v="0"/>
    <n v="8.4900000000000004E-4"/>
    <n v="21.367180399919999"/>
    <s v="Slurry/Paste"/>
    <s v="Other"/>
    <n v="1"/>
    <m/>
    <m/>
    <n v="5.7749136215999998E-10"/>
  </r>
  <r>
    <s v="sample2"/>
    <x v="0"/>
    <n v="7.7399999999999995E-4"/>
    <n v="19.479620293919996"/>
    <s v="Slurry/Paste"/>
    <s v="Other"/>
    <n v="1"/>
    <m/>
    <m/>
    <n v="5.2647622415999991E-10"/>
  </r>
  <r>
    <s v="sample3"/>
    <x v="0"/>
    <n v="8.1899999999999996E-4"/>
    <n v="20.61215635752"/>
    <s v="Slurry/Paste"/>
    <s v="Other"/>
    <n v="1"/>
    <m/>
    <m/>
    <n v="5.5708530695999997E-10"/>
  </r>
  <r>
    <s v="sample4"/>
    <x v="0"/>
    <n v="7.9600000000000005E-4"/>
    <n v="20.03330459168"/>
    <s v="Slurry/Paste"/>
    <s v="Other"/>
    <n v="1"/>
    <m/>
    <m/>
    <n v="5.4144066464000005E-10"/>
  </r>
  <r>
    <s v="sample5"/>
    <x v="0"/>
    <n v="5.0000000000000001E-3"/>
    <n v="125.83734039999999"/>
    <s v="Liquid"/>
    <s v="Other"/>
    <n v="1"/>
    <m/>
    <m/>
    <n v="3.401009199999999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8" sqref="F1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884</v>
      </c>
    </row>
    <row r="3" spans="1:3">
      <c r="A3" s="18" t="s">
        <v>9</v>
      </c>
      <c r="B3" s="11" t="s">
        <v>885</v>
      </c>
    </row>
    <row r="4" spans="1:3">
      <c r="A4" s="18" t="s">
        <v>12</v>
      </c>
      <c r="B4" s="11" t="s">
        <v>21</v>
      </c>
    </row>
    <row r="5" spans="1:3">
      <c r="A5" s="18" t="s">
        <v>10</v>
      </c>
      <c r="B5" s="11" t="s">
        <v>22</v>
      </c>
      <c r="C5" s="9" t="s">
        <v>875</v>
      </c>
    </row>
    <row r="6" spans="1:3">
      <c r="A6" s="18" t="s">
        <v>11</v>
      </c>
      <c r="B6" s="11" t="s">
        <v>886</v>
      </c>
    </row>
    <row r="7" spans="1:3">
      <c r="A7" s="18" t="s">
        <v>13</v>
      </c>
      <c r="B7" s="11" t="s">
        <v>24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94025</v>
      </c>
    </row>
    <row r="10" spans="1:3">
      <c r="A10" s="18" t="s">
        <v>809</v>
      </c>
      <c r="B10" s="11" t="s">
        <v>878</v>
      </c>
    </row>
    <row r="11" spans="1:3">
      <c r="A11" s="18" t="s">
        <v>26</v>
      </c>
      <c r="B11" s="11" t="s">
        <v>887</v>
      </c>
    </row>
    <row r="12" spans="1:3">
      <c r="A12" s="18" t="s">
        <v>839</v>
      </c>
      <c r="B12" s="23"/>
    </row>
    <row r="13" spans="1:3">
      <c r="A13" s="18" t="s">
        <v>16</v>
      </c>
      <c r="B13" s="12">
        <v>40574</v>
      </c>
    </row>
    <row r="14" spans="1:3">
      <c r="A14" s="18" t="s">
        <v>41</v>
      </c>
      <c r="B14" s="39"/>
    </row>
    <row r="15" spans="1:3">
      <c r="A15" s="18" t="s">
        <v>40</v>
      </c>
      <c r="B15" s="12"/>
      <c r="C15" s="9" t="s">
        <v>854</v>
      </c>
    </row>
    <row r="16" spans="1:3">
      <c r="A16" s="18" t="s">
        <v>811</v>
      </c>
      <c r="B16" s="14"/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0" spans="1:34">
      <c r="J20" s="19"/>
    </row>
    <row r="21" spans="1:34">
      <c r="A21" s="15" t="s">
        <v>44</v>
      </c>
      <c r="C21" s="19"/>
      <c r="D21" s="19"/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879</v>
      </c>
      <c r="B24" s="9" t="s">
        <v>849</v>
      </c>
      <c r="C24" s="19">
        <f>0.000849</f>
        <v>8.4900000000000004E-4</v>
      </c>
      <c r="D24" s="31">
        <f>IF(Table5[[#This Row],[Mass (g)]]="","",Table5[[#This Row],[Mass (g)]]*VLOOKUP(Table5[[#This Row],[Nuclide]],Doedata,4)*37000000000)</f>
        <v>21.367180399919999</v>
      </c>
      <c r="E24" s="10" t="s">
        <v>820</v>
      </c>
      <c r="F24" s="10" t="s">
        <v>821</v>
      </c>
      <c r="G24" s="10">
        <v>1</v>
      </c>
      <c r="I24" s="10"/>
      <c r="J24" s="27">
        <f>IF(Table5[[#This Row],[Activity (Bq)]]="","",Table5[[#This Row],[Activity (Bq)]]/37000000000)</f>
        <v>5.7749136215999998E-10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880</v>
      </c>
      <c r="B25" s="9" t="s">
        <v>849</v>
      </c>
      <c r="C25" s="19">
        <v>7.7399999999999995E-4</v>
      </c>
      <c r="D25" s="31">
        <f>IF(Table5[[#This Row],[Mass (g)]]="","",Table5[[#This Row],[Mass (g)]]*VLOOKUP(Table5[[#This Row],[Nuclide]],Doedata,4)*37000000000)</f>
        <v>19.479620293919996</v>
      </c>
      <c r="E25" s="10" t="s">
        <v>820</v>
      </c>
      <c r="F25" s="10" t="s">
        <v>821</v>
      </c>
      <c r="G25" s="10">
        <v>1</v>
      </c>
      <c r="I25" s="10"/>
      <c r="J25" s="27">
        <f>IF(Table5[[#This Row],[Activity (Bq)]]="","",Table5[[#This Row],[Activity (Bq)]]/37000000000)</f>
        <v>5.2647622415999991E-10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881</v>
      </c>
      <c r="B26" s="9" t="s">
        <v>849</v>
      </c>
      <c r="C26" s="19">
        <v>8.1899999999999996E-4</v>
      </c>
      <c r="D26" s="31">
        <f>IF(Table5[[#This Row],[Mass (g)]]="","",Table5[[#This Row],[Mass (g)]]*VLOOKUP(Table5[[#This Row],[Nuclide]],Doedata,4)*37000000000)</f>
        <v>20.61215635752</v>
      </c>
      <c r="E26" s="10" t="s">
        <v>820</v>
      </c>
      <c r="F26" s="10" t="s">
        <v>821</v>
      </c>
      <c r="G26" s="10">
        <v>1</v>
      </c>
      <c r="I26" s="10"/>
      <c r="J26" s="27">
        <f>IF(Table5[[#This Row],[Activity (Bq)]]="","",Table5[[#This Row],[Activity (Bq)]]/37000000000)</f>
        <v>5.5708530695999997E-10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882</v>
      </c>
      <c r="B27" s="9" t="s">
        <v>849</v>
      </c>
      <c r="C27" s="19">
        <v>7.9600000000000005E-4</v>
      </c>
      <c r="D27" s="31">
        <f>IF(Table5[[#This Row],[Mass (g)]]="","",Table5[[#This Row],[Mass (g)]]*VLOOKUP(Table5[[#This Row],[Nuclide]],Doedata,4)*37000000000)</f>
        <v>20.03330459168</v>
      </c>
      <c r="E27" s="10" t="s">
        <v>820</v>
      </c>
      <c r="F27" s="10" t="s">
        <v>821</v>
      </c>
      <c r="G27" s="10">
        <v>1</v>
      </c>
      <c r="I27" s="10"/>
      <c r="J27" s="27">
        <f>IF(Table5[[#This Row],[Activity (Bq)]]="","",Table5[[#This Row],[Activity (Bq)]]/37000000000)</f>
        <v>5.4144066464000005E-10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883</v>
      </c>
      <c r="B28" s="9" t="s">
        <v>849</v>
      </c>
      <c r="C28" s="19">
        <v>2.7999999999999998E-4</v>
      </c>
      <c r="D28" s="31">
        <f>IF(Table5[[#This Row],[Mass (g)]]="","",Table5[[#This Row],[Mass (g)]]*VLOOKUP(Table5[[#This Row],[Nuclide]],Doedata,4)*37000000000)</f>
        <v>7.0468910623999994</v>
      </c>
      <c r="E28" s="10" t="s">
        <v>815</v>
      </c>
      <c r="F28" s="10" t="s">
        <v>821</v>
      </c>
      <c r="G28" s="10">
        <v>1</v>
      </c>
      <c r="I28" s="10"/>
      <c r="J28" s="27">
        <f>IF(Table5[[#This Row],[Activity (Bq)]]="","",Table5[[#This Row],[Activity (Bq)]]/37000000000)</f>
        <v>1.9045651519999999E-10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B11" sqref="B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849</v>
      </c>
      <c r="B6" s="20">
        <v>8.2379999999999988E-3</v>
      </c>
      <c r="C6" s="20">
        <v>207.32960204303998</v>
      </c>
      <c r="D6" s="20">
        <v>5.6035027579199992E-9</v>
      </c>
    </row>
    <row r="7" spans="1:4">
      <c r="A7" s="26" t="s">
        <v>843</v>
      </c>
      <c r="B7" s="20">
        <v>8.2379999999999988E-3</v>
      </c>
      <c r="C7" s="20">
        <v>207.32960204303998</v>
      </c>
      <c r="D7" s="20">
        <v>5.6035027579199992E-9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E703" sqref="E703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Noemie Janot</cp:lastModifiedBy>
  <cp:lastPrinted>2012-01-26T21:00:17Z</cp:lastPrinted>
  <dcterms:created xsi:type="dcterms:W3CDTF">2010-11-12T20:51:00Z</dcterms:created>
  <dcterms:modified xsi:type="dcterms:W3CDTF">2012-01-31T17:13:16Z</dcterms:modified>
</cp:coreProperties>
</file>