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90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Here)'!$A$1:$M$41</definedName>
  </definedNames>
  <calcPr calcId="125725"/>
  <pivotCaches>
    <pivotCache cacheId="8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<sst xmlns="http://schemas.openxmlformats.org/spreadsheetml/2006/main" count="3340" uniqueCount="904">
  <si>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</si>
  <si>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</si>
  <si>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</si>
  <si>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</si>
  <si>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</si>
  <si>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</si>
  <si>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</si>
  <si>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</si>
  <si>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</si>
  <si>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</si>
  <si>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</si>
  <si>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</si>
  <si>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</si>
  <si>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</si>
  <si>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</si>
  <si>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</si>
  <si>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</si>
  <si>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</si>
  <si>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</si>
  <si>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</si>
  <si>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</si>
  <si>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</si>
  <si>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</si>
  <si>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</si>
  <si>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</si>
  <si>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</si>
  <si>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</si>
  <si>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</si>
  <si>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</si>
  <si>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</si>
  <si>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</si>
  <si>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</si>
  <si>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</si>
  <si>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</si>
  <si>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</si>
  <si>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</si>
  <si>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</si>
  <si>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</si>
  <si>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</si>
  <si>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</si>
  <si>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</si>
  <si>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</si>
  <si>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</si>
  <si>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</si>
  <si>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</si>
  <si>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</si>
  <si>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</si>
  <si>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</si>
  <si>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</si>
  <si>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</si>
  <si>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</si>
  <si>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</si>
  <si>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</si>
  <si>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</si>
  <si>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</si>
  <si>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</si>
  <si>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</si>
  <si>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</si>
  <si>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</si>
  <si>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</si>
  <si>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</si>
  <si>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</si>
  <si>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</si>
  <si>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</si>
  <si>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</si>
  <si>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</si>
  <si>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</si>
  <si>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</si>
  <si>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</si>
  <si>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</si>
  <si>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</si>
  <si>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</si>
  <si>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</si>
  <si>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</si>
  <si>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</si>
  <si>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</si>
  <si>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</si>
  <si>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</si>
  <si>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</si>
  <si>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</si>
  <si>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</si>
  <si>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</si>
  <si>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</si>
  <si>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</si>
  <si>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</si>
  <si>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</si>
  <si>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</si>
  <si>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</si>
  <si>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</si>
  <si>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</si>
  <si>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</si>
  <si>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</si>
  <si>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</si>
  <si>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</si>
  <si>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</si>
  <si>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</si>
  <si>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</si>
  <si>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</si>
  <si>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</si>
  <si>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</si>
  <si>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</si>
  <si>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</si>
  <si>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</si>
  <si>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</si>
  <si>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</si>
  <si>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</si>
  <si>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</si>
  <si>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</si>
  <si>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</si>
  <si>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</si>
  <si>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</si>
  <si>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</si>
  <si>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</si>
  <si>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</si>
  <si>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</si>
  <si>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</si>
  <si>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</si>
  <si>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</si>
  <si>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</si>
  <si>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</si>
  <si>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</si>
  <si>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</si>
  <si>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</si>
  <si>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</si>
  <si>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</si>
  <si>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</si>
  <si>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</si>
  <si>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</si>
  <si>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</si>
  <si>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</si>
  <si>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</si>
  <si>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</si>
  <si>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</si>
  <si>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</si>
  <si>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</si>
  <si>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</si>
  <si>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</si>
  <si>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</si>
  <si>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</si>
  <si>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</si>
  <si>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</si>
  <si>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</si>
  <si>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</si>
  <si>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</si>
  <si>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</si>
  <si>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</si>
  <si>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</si>
  <si>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</si>
  <si>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</si>
  <si>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</si>
  <si>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</si>
  <si>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</si>
  <si>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</si>
  <si>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</si>
  <si>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</si>
  <si>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</si>
  <si>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</si>
  <si>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</si>
  <si>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</si>
  <si>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</si>
  <si>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</si>
  <si>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</si>
  <si>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</si>
  <si>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</si>
  <si>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</si>
  <si>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</si>
  <si>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</si>
  <si>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</si>
  <si>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</si>
  <si>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</si>
  <si>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</si>
  <si>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</si>
  <si>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</si>
  <si>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</si>
  <si>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</si>
  <si>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</si>
  <si>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</si>
  <si>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</si>
  <si>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</si>
  <si>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</si>
  <si>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</si>
  <si>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</si>
  <si>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</si>
  <si>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</si>
  <si>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</si>
  <si>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</si>
  <si>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</si>
  <si>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</si>
  <si>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</si>
  <si>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</si>
  <si>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</si>
  <si>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</si>
  <si>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</si>
  <si>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</si>
  <si>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</si>
  <si>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</si>
  <si>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</si>
  <si>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</si>
  <si>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</si>
  <si>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</si>
  <si>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</si>
  <si>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</si>
  <si>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</si>
  <si>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</si>
  <si>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</si>
  <si>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</si>
  <si>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</si>
  <si>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</si>
  <si>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</si>
  <si>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</si>
  <si>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</si>
  <si>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</si>
  <si>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</si>
  <si>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</si>
  <si>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</si>
  <si>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</si>
  <si>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</si>
  <si>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</si>
  <si>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</si>
  <si>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</si>
  <si>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</si>
  <si>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</si>
  <si>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</si>
  <si>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</si>
  <si>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</si>
  <si>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</si>
  <si>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</si>
  <si>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</si>
  <si>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</si>
  <si>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</si>
  <si>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</si>
  <si>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</si>
  <si>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</si>
  <si>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</si>
  <si>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</si>
  <si>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</si>
  <si>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</si>
  <si>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</si>
  <si>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</si>
  <si>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</si>
  <si>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</si>
  <si>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</si>
  <si>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</si>
  <si>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</si>
  <si>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</si>
  <si>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</si>
  <si>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</si>
  <si>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</si>
  <si>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</si>
  <si>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</si>
  <si>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</si>
  <si>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</si>
  <si>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</si>
  <si>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</si>
  <si>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</si>
  <si>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</si>
  <si>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</si>
  <si>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</si>
  <si>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</si>
  <si>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</si>
  <si>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</si>
  <si>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</si>
  <si>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</si>
  <si>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</si>
  <si>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</si>
  <si>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</si>
  <si>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</si>
  <si>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</si>
  <si>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</si>
  <si>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</si>
  <si>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</si>
  <si>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</si>
  <si>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</si>
  <si>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</si>
  <si>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</si>
  <si>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</si>
  <si>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</si>
  <si>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</si>
  <si>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</si>
  <si>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</si>
  <si>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</si>
  <si>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</si>
  <si>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</si>
  <si>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</si>
  <si>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</si>
  <si>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</si>
  <si>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</si>
  <si>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</si>
  <si>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</si>
  <si>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</si>
  <si>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</si>
  <si>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</si>
  <si>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</si>
  <si>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</si>
  <si>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</si>
  <si>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</si>
  <si>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</si>
  <si>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</si>
  <si>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</si>
  <si>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</si>
  <si>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</si>
  <si>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</si>
  <si>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</si>
  <si>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</si>
  <si>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</si>
  <si>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</si>
  <si>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</si>
  <si>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</si>
  <si>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</si>
  <si>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</si>
  <si>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</si>
  <si>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</si>
  <si>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</si>
  <si>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</si>
  <si>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</si>
  <si>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</si>
  <si>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</si>
  <si>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</si>
  <si>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</si>
  <si>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</si>
  <si>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</si>
  <si>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</si>
  <si>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</si>
  <si>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</si>
  <si>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</si>
  <si>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</si>
  <si>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</si>
  <si>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</si>
  <si>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</si>
  <si>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</si>
  <si>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</si>
  <si>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</si>
  <si>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</si>
  <si>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</si>
  <si>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</si>
  <si>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</si>
  <si>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</si>
  <si>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</si>
  <si>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</si>
  <si>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</si>
  <si>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</si>
  <si>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</si>
  <si>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</si>
  <si>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</si>
  <si>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</si>
  <si>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</si>
  <si>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</si>
  <si>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</si>
  <si>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</si>
  <si>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</si>
  <si>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</si>
  <si>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</si>
  <si>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</si>
  <si>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</si>
  <si>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</si>
  <si>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</si>
  <si>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</si>
  <si>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</si>
  <si>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</si>
  <si>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</si>
  <si>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</si>
  <si>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</si>
  <si>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</si>
  <si>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</si>
  <si>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</si>
  <si>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</si>
  <si>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</si>
  <si>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</si>
  <si>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</si>
  <si>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</si>
  <si>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</si>
  <si>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</si>
  <si>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</si>
  <si>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</si>
  <si>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</si>
  <si>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</si>
  <si>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</si>
  <si>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</si>
  <si>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</si>
  <si>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</si>
  <si>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</si>
  <si>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</si>
  <si>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</si>
  <si>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</si>
  <si>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</si>
  <si>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</si>
  <si>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</si>
  <si>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</si>
  <si>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</si>
  <si>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</si>
  <si>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</si>
  <si>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</si>
  <si>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</si>
  <si>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</si>
  <si>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</si>
  <si>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</si>
  <si>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</si>
  <si>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</si>
  <si>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</si>
  <si>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</si>
  <si>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</si>
  <si>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</si>
  <si>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</si>
  <si>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</si>
  <si>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</si>
  <si>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</si>
  <si>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</si>
  <si>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</si>
  <si>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</si>
  <si>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</si>
  <si>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</si>
  <si>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</si>
  <si>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</si>
  <si>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</si>
  <si>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</si>
  <si>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</si>
  <si>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</si>
  <si>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</si>
  <si>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</si>
  <si>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</si>
  <si>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</si>
  <si>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</si>
  <si>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</si>
  <si>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</si>
  <si>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</si>
  <si>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</si>
  <si>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</si>
  <si>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</si>
  <si>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</si>
  <si>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</si>
  <si>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</si>
  <si>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</si>
  <si>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</si>
  <si>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</si>
  <si>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</si>
  <si>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</si>
  <si>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</si>
  <si>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</si>
  <si>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</si>
  <si>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</si>
  <si>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</si>
  <si>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</si>
  <si>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</si>
  <si>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</si>
  <si>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</si>
  <si>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</si>
  <si>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</si>
  <si>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</si>
  <si>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</si>
  <si>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</si>
  <si>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</si>
  <si>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</si>
  <si>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</si>
  <si>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</si>
  <si>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</si>
  <si>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</si>
  <si>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</si>
  <si>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</si>
  <si>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</si>
  <si>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</si>
  <si>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</si>
  <si>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</si>
  <si>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</si>
  <si>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</si>
  <si>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</si>
  <si>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</si>
  <si>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</si>
  <si>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</si>
  <si>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</si>
  <si>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</si>
  <si>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</si>
  <si>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</si>
  <si>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</si>
  <si>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</si>
  <si>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</si>
  <si>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</si>
  <si>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</si>
  <si>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</si>
  <si>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</si>
  <si>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</si>
  <si>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</si>
  <si>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</si>
  <si>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</si>
  <si>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</si>
  <si>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</si>
  <si>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</si>
  <si>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</si>
  <si>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</si>
  <si>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</si>
  <si>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</si>
  <si>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</si>
  <si>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</si>
  <si>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</si>
  <si>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</si>
  <si>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</si>
  <si>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</si>
  <si>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</si>
  <si>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</si>
  <si>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</si>
  <si>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</si>
  <si>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</si>
  <si>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</si>
  <si>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</si>
  <si>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</si>
  <si>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</si>
  <si>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</si>
  <si>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</si>
  <si>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</si>
  <si>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</si>
  <si>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</si>
  <si>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</si>
  <si>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</si>
  <si>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</si>
  <si>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</si>
  <si>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</si>
  <si>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</si>
  <si>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</si>
  <si>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</si>
  <si>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</si>
  <si>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</si>
  <si>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</si>
  <si>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</si>
  <si>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</si>
  <si>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</si>
  <si>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</si>
  <si>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</si>
  <si>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</si>
  <si>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</si>
  <si>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</si>
  <si>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</si>
  <si>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</si>
  <si>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</si>
  <si>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</si>
  <si>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</si>
  <si>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</si>
  <si>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</si>
  <si>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</si>
  <si>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</si>
  <si>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</si>
  <si>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</si>
  <si>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</si>
  <si>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</si>
  <si>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</si>
  <si>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</si>
  <si>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</si>
  <si>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</si>
  <si>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</si>
  <si>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</si>
  <si>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</si>
  <si>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</si>
  <si>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</si>
  <si>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</si>
  <si>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</si>
  <si>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</si>
  <si>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</si>
  <si>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</si>
  <si>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</si>
  <si>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</si>
  <si>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</si>
  <si>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</si>
  <si>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</si>
  <si>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</si>
  <si>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</si>
  <si>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</si>
  <si>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</si>
  <si>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</si>
  <si>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</si>
  <si>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</si>
  <si>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</si>
  <si>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</si>
  <si>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</si>
  <si>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</si>
  <si>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</si>
  <si>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</si>
  <si>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</si>
  <si>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</si>
  <si>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</si>
  <si>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</si>
  <si>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</si>
  <si>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</si>
  <si>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</si>
  <si>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</si>
  <si>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</si>
  <si>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</si>
  <si>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</si>
  <si>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</si>
  <si>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</si>
  <si>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</si>
  <si>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</si>
  <si>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</si>
  <si>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</si>
  <si>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</si>
  <si>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</si>
  <si>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</si>
  <si>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</si>
  <si>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</si>
  <si>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</si>
  <si>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</si>
  <si>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</si>
  <si>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</si>
  <si>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</si>
  <si>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</si>
  <si>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</si>
  <si>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</si>
  <si>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</si>
  <si>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</si>
  <si>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</si>
  <si>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</si>
  <si>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</si>
  <si>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</si>
  <si>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</si>
  <si>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</si>
  <si>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</si>
  <si>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</si>
  <si>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</si>
  <si>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</si>
  <si>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</si>
  <si>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</si>
  <si>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</si>
  <si>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</si>
  <si>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</si>
  <si>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</si>
  <si>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</si>
  <si>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</si>
  <si>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</si>
  <si>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</si>
  <si>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</si>
  <si>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</si>
  <si>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</si>
  <si>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</si>
  <si>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</si>
  <si>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</si>
  <si>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</si>
  <si>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</si>
  <si>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</si>
  <si>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</si>
  <si>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</si>
  <si>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</si>
  <si>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</si>
  <si>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</si>
  <si>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</si>
  <si>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</si>
  <si>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</si>
  <si>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</si>
  <si>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</si>
  <si>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</si>
  <si>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</si>
  <si>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</si>
  <si>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</si>
  <si>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</si>
  <si>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</si>
  <si>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</si>
  <si>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</si>
  <si>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</si>
  <si>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</si>
  <si>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</si>
  <si>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</si>
  <si>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</si>
  <si>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</si>
  <si>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</si>
  <si>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</si>
  <si>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</si>
  <si>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</si>
  <si>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</si>
  <si>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</si>
  <si>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</si>
  <si>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</si>
  <si>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</si>
  <si>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</si>
  <si>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</si>
  <si>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</si>
  <si>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</si>
  <si>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</si>
  <si>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</si>
  <si>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</si>
  <si>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</si>
  <si>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</si>
  <si>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</si>
  <si>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</si>
  <si>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</si>
  <si>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</si>
  <si>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</si>
  <si>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</si>
  <si>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</si>
  <si>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</si>
  <si>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</si>
  <si>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</si>
  <si>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</si>
  <si>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</si>
  <si>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</si>
  <si>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</si>
  <si>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</si>
  <si>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</si>
  <si>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</si>
  <si>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</si>
  <si>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</si>
  <si>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</si>
  <si>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</si>
  <si>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</si>
  <si>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</si>
  <si>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</si>
  <si>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</si>
  <si>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</si>
  <si>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</si>
  <si>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</si>
  <si>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</si>
  <si>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</si>
  <si>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</si>
  <si>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</si>
  <si>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</si>
  <si>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</si>
  <si>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</si>
  <si>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</si>
  <si>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</si>
  <si>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</si>
  <si>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</si>
  <si>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</si>
  <si>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</si>
  <si>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</si>
  <si>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</si>
  <si>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</si>
  <si>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</si>
  <si>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</si>
  <si>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</si>
  <si>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</si>
  <si>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</si>
  <si>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</si>
  <si>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</si>
  <si>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</si>
  <si>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</si>
  <si>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</si>
  <si>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</si>
  <si>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</si>
  <si>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</si>
  <si>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</si>
  <si>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</si>
  <si>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</si>
  <si>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</si>
  <si>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</si>
  <si>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</si>
  <si>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</si>
  <si>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</si>
  <si>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</si>
  <si>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</si>
  <si>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</si>
  <si>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</si>
  <si>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</si>
  <si>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</si>
  <si>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</si>
  <si>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</si>
  <si>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</si>
  <si>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</si>
  <si>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</si>
  <si>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</si>
  <si>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</si>
  <si>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</si>
  <si>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</si>
  <si>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</si>
  <si>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</si>
  <si>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</si>
  <si>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</si>
  <si>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</si>
  <si>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</si>
  <si>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</si>
  <si>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</si>
  <si>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</si>
  <si>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</si>
  <si>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</si>
  <si>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</si>
  <si>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</si>
  <si>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</si>
  <si>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</si>
  <si>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</si>
  <si>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</si>
  <si>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</si>
  <si>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</si>
  <si>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</si>
  <si>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</si>
  <si>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</si>
  <si>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</si>
  <si>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</si>
  <si>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</si>
  <si>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</si>
  <si>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</si>
  <si>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</si>
  <si>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</si>
  <si>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</si>
  <si>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</si>
  <si>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</si>
  <si>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</si>
  <si>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</si>
  <si>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</si>
  <si>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</si>
  <si>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</si>
  <si>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</si>
  <si>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</si>
  <si>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</si>
  <si>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</si>
  <si>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</si>
  <si>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</si>
  <si>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</si>
  <si>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</si>
  <si>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</si>
  <si>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</si>
  <si>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</si>
  <si>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</si>
  <si>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</si>
  <si>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</si>
  <si>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</si>
  <si>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</si>
  <si>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</si>
  <si>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</si>
  <si>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</si>
  <si>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</si>
  <si>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</si>
  <si>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</si>
  <si>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</si>
  <si>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</si>
  <si>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</si>
  <si>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</si>
  <si>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</si>
  <si>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</si>
  <si>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</si>
  <si>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</si>
  <si>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</si>
  <si>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</si>
  <si>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</si>
  <si>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</si>
  <si>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</si>
  <si>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</si>
  <si>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</si>
  <si>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</si>
  <si>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</si>
  <si>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</si>
  <si>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</si>
  <si>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</si>
  <si>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</si>
  <si>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</si>
  <si>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</si>
  <si>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</si>
  <si>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</si>
  <si>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</si>
  <si>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</si>
  <si>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</si>
  <si>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</si>
  <si>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</si>
  <si>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</si>
  <si>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</si>
  <si>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</si>
  <si>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</si>
  <si>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</si>
  <si>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</si>
  <si>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</si>
  <si>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</si>
  <si>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</si>
  <si>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</si>
  <si>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</si>
  <si>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</si>
  <si>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</si>
  <si>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</si>
  <si>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</si>
  <si>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</si>
  <si>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</si>
  <si>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</si>
  <si>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</si>
  <si>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</si>
  <si>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</si>
  <si>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</si>
  <si>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</si>
  <si>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</si>
  <si>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</si>
  <si>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</si>
  <si>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</si>
  <si>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</si>
  <si>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</si>
  <si>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</si>
  <si>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</si>
  <si>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</si>
  <si>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</si>
  <si>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</si>
  <si>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</si>
  <si>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</si>
  <si>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Lawrence Berkeley National Lab</t>
  </si>
  <si>
    <t>Steve Sohner
1 Cyclotron Road, MS 75R0123
(510) 486-4043 tel, (510) 486-6228 
(510) 486-6939 fax</t>
  </si>
  <si>
    <t>chbooth@lbl.gov</t>
  </si>
  <si>
    <t>Berkeley</t>
  </si>
  <si>
    <t>US</t>
  </si>
  <si>
    <t>510 486 6079</t>
  </si>
  <si>
    <t>3467, 3521</t>
  </si>
  <si>
    <t>not required for LBNL</t>
  </si>
  <si>
    <t>GTSC0951</t>
  </si>
  <si>
    <t>GTSC 0943</t>
  </si>
  <si>
    <t>GTSC0123</t>
  </si>
  <si>
    <t>GTSC 0952</t>
  </si>
  <si>
    <t>LBNL Container ID</t>
  </si>
  <si>
    <t>HERL number</t>
  </si>
  <si>
    <t>030685</t>
  </si>
  <si>
    <t>Pu:4.3Ga%</t>
  </si>
  <si>
    <t>030628</t>
  </si>
  <si>
    <t>PuO2</t>
  </si>
  <si>
    <t>013001</t>
  </si>
  <si>
    <t>HERL 235</t>
  </si>
  <si>
    <t>030686</t>
  </si>
  <si>
    <t>alpha-Pu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</si>
</sst>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6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view="pageBreakPreview" zoomScale="60" zoomScaleNormal="85" workbookViewId="0">
      <pane ySplit="23" topLeftCell="A24" activePane="bottomLeft" state="frozenSplit"/>
      <selection activeCell="C5" sqref="C5"/>
      <selection pane="bottomLeft" activeCell="F38" sqref="F3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880</v>
      </c>
    </row>
    <row r="3" spans="1:3">
      <c r="A3" s="14" t="s">
        <v>9</v>
      </c>
      <c r="B3" s="34" t="s">
        <v>881</v>
      </c>
    </row>
    <row r="4" spans="1:3">
      <c r="A4" s="14" t="s">
        <v>12</v>
      </c>
      <c r="B4" s="34" t="s">
        <v>882</v>
      </c>
    </row>
    <row r="5" spans="1:3" ht="60">
      <c r="A5" s="14" t="s">
        <v>10</v>
      </c>
      <c r="B5" s="35" t="s">
        <v>883</v>
      </c>
      <c r="C5" s="9" t="s">
        <v>875</v>
      </c>
    </row>
    <row r="6" spans="1:3">
      <c r="A6" s="14" t="s">
        <v>11</v>
      </c>
      <c r="B6" s="34"/>
    </row>
    <row r="7" spans="1:3">
      <c r="A7" s="14" t="s">
        <v>879</v>
      </c>
      <c r="B7" s="36" t="s">
        <v>884</v>
      </c>
    </row>
    <row r="8" spans="1:3">
      <c r="A8" s="14" t="s">
        <v>13</v>
      </c>
      <c r="B8" s="34" t="s">
        <v>885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886</v>
      </c>
    </row>
    <row r="12" spans="1:3">
      <c r="A12" s="14" t="s">
        <v>26</v>
      </c>
      <c r="B12" s="34" t="s">
        <v>887</v>
      </c>
    </row>
    <row r="13" spans="1:3">
      <c r="A13" s="14" t="s">
        <v>839</v>
      </c>
      <c r="B13" s="37" t="s">
        <v>888</v>
      </c>
    </row>
    <row r="14" spans="1:3">
      <c r="A14" s="14" t="s">
        <v>16</v>
      </c>
      <c r="B14" s="38">
        <v>40892</v>
      </c>
    </row>
    <row r="15" spans="1:3">
      <c r="A15" s="14" t="s">
        <v>41</v>
      </c>
      <c r="B15" s="39">
        <v>40849</v>
      </c>
      <c r="C15" s="9" t="s">
        <v>854</v>
      </c>
    </row>
    <row r="16" spans="1:3">
      <c r="A16" s="14" t="s">
        <v>40</v>
      </c>
      <c r="B16" s="38">
        <v>40925</v>
      </c>
      <c r="C16" s="9" t="s">
        <v>854</v>
      </c>
    </row>
    <row r="17" spans="1:34">
      <c r="A17" s="14" t="s">
        <v>811</v>
      </c>
      <c r="B17" s="40">
        <v>40931</v>
      </c>
      <c r="C17" s="9" t="s">
        <v>853</v>
      </c>
    </row>
    <row r="18" spans="1:34">
      <c r="A18" s="14" t="s">
        <v>42</v>
      </c>
      <c r="B18" s="41" t="s">
        <v>889</v>
      </c>
      <c r="C18" s="9" t="s">
        <v>43</v>
      </c>
    </row>
    <row r="19" spans="1:34">
      <c r="A19" s="14" t="s">
        <v>807</v>
      </c>
      <c r="B19" s="41">
        <v>1</v>
      </c>
      <c r="C19" s="9" t="s">
        <v>43</v>
      </c>
    </row>
    <row r="20" spans="1:34">
      <c r="A20" s="14" t="s">
        <v>808</v>
      </c>
      <c r="B20" s="34">
        <v>4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838</v>
      </c>
      <c r="J23" s="13" t="s">
        <v>847</v>
      </c>
      <c r="K23" s="45" t="s">
        <v>894</v>
      </c>
      <c r="L23" s="46" t="s">
        <v>895</v>
      </c>
      <c r="M23" s="46" t="s">
        <v>823</v>
      </c>
      <c r="AD23" s="14" t="s">
        <v>812</v>
      </c>
      <c r="AE23" s="14" t="s">
        <v>813</v>
      </c>
      <c r="AF23" s="14" t="s">
        <v>814</v>
      </c>
      <c r="AG23" s="14" t="s">
        <v>825</v>
      </c>
      <c r="AH23" s="14" t="s">
        <v>851</v>
      </c>
    </row>
    <row r="24" spans="1:34">
      <c r="A24" s="9" t="s">
        <v>890</v>
      </c>
      <c r="B24" s="42" t="s">
        <v>533</v>
      </c>
      <c r="C24" s="15">
        <v>2.12E-6</v>
      </c>
      <c r="D24" s="26">
        <f>IF(Table5[[#This Row],[Mass (g)]]="","",Table5[[#This Row],[Mass (g)]]*VLOOKUP(Table5[[#This Row],[Nuclide]],Doedata,4)*37000000000)</f>
        <v>1341324.0000000002</v>
      </c>
      <c r="E24" s="10" t="s">
        <v>30</v>
      </c>
      <c r="F24" s="10" t="s">
        <v>824</v>
      </c>
      <c r="G24" s="10">
        <v>1</v>
      </c>
      <c r="H24" s="10" t="s">
        <v>850</v>
      </c>
      <c r="I24" s="10">
        <v>1</v>
      </c>
      <c r="J24" s="22">
        <f>IF(Table5[[#This Row],[Activity (Bq)]]="","",Table5[[#This Row],[Activity (Bq)]]/37000000000)</f>
        <v>3.6252000000000005E-5</v>
      </c>
      <c r="K24" s="47" t="s">
        <v>896</v>
      </c>
      <c r="L24" s="48"/>
      <c r="M24" s="48" t="s">
        <v>897</v>
      </c>
      <c r="AD24" s="25" t="s">
        <v>54</v>
      </c>
      <c r="AE24" s="14" t="s">
        <v>30</v>
      </c>
      <c r="AF24" s="14" t="s">
        <v>822</v>
      </c>
      <c r="AG24" s="14" t="s">
        <v>826</v>
      </c>
      <c r="AH24" s="14">
        <v>30</v>
      </c>
    </row>
    <row r="25" spans="1:34">
      <c r="A25" s="9" t="s">
        <v>890</v>
      </c>
      <c r="B25" s="42" t="s">
        <v>534</v>
      </c>
      <c r="C25" s="15">
        <v>4.9449000000000003E-3</v>
      </c>
      <c r="D25" s="26">
        <f>IF(Table5[[#This Row],[Mass (g)]]="","",Table5[[#This Row],[Mass (g)]]*VLOOKUP(Table5[[#This Row],[Nuclide]],Doedata,4)*37000000000)</f>
        <v>11380192.860000001</v>
      </c>
      <c r="E25" s="10" t="s">
        <v>30</v>
      </c>
      <c r="F25" s="10" t="s">
        <v>824</v>
      </c>
      <c r="G25" s="10">
        <v>1</v>
      </c>
      <c r="H25" s="10" t="s">
        <v>850</v>
      </c>
      <c r="I25" s="10">
        <v>1</v>
      </c>
      <c r="J25" s="22">
        <f>IF(Table5[[#This Row],[Activity (Bq)]]="","",Table5[[#This Row],[Activity (Bq)]]/37000000000)</f>
        <v>3.0757278000000002E-4</v>
      </c>
      <c r="K25" s="47"/>
      <c r="L25" s="48"/>
      <c r="M25" s="48"/>
      <c r="AD25" s="25" t="s">
        <v>56</v>
      </c>
      <c r="AE25" s="14" t="s">
        <v>815</v>
      </c>
      <c r="AF25" s="14" t="s">
        <v>823</v>
      </c>
      <c r="AG25" s="14" t="s">
        <v>32</v>
      </c>
      <c r="AH25" s="14">
        <v>7</v>
      </c>
    </row>
    <row r="26" spans="1:34">
      <c r="A26" s="9" t="s">
        <v>890</v>
      </c>
      <c r="B26" s="42" t="s">
        <v>535</v>
      </c>
      <c r="C26" s="15">
        <v>3.1746999999999998E-4</v>
      </c>
      <c r="D26" s="26">
        <f>IF(Table5[[#This Row],[Mass (g)]]="","",Table5[[#This Row],[Mass (g)]]*VLOOKUP(Table5[[#This Row],[Nuclide]],Doedata,4)*37000000000)</f>
        <v>2678176.92</v>
      </c>
      <c r="E26" s="10" t="s">
        <v>30</v>
      </c>
      <c r="F26" s="10" t="s">
        <v>824</v>
      </c>
      <c r="G26" s="10">
        <v>1</v>
      </c>
      <c r="H26" s="10" t="s">
        <v>850</v>
      </c>
      <c r="I26" s="10">
        <v>1</v>
      </c>
      <c r="J26" s="22">
        <f>IF(Table5[[#This Row],[Activity (Bq)]]="","",Table5[[#This Row],[Activity (Bq)]]/37000000000)</f>
        <v>7.2383159999999999E-5</v>
      </c>
      <c r="K26" s="47"/>
      <c r="L26" s="48"/>
      <c r="M26" s="48"/>
      <c r="AD26" s="25" t="s">
        <v>57</v>
      </c>
      <c r="AE26" s="14" t="s">
        <v>816</v>
      </c>
      <c r="AF26" s="14" t="s">
        <v>824</v>
      </c>
      <c r="AG26" s="14" t="s">
        <v>37</v>
      </c>
      <c r="AH26" s="14">
        <v>1</v>
      </c>
    </row>
    <row r="27" spans="1:34">
      <c r="A27" s="9" t="s">
        <v>890</v>
      </c>
      <c r="B27" s="42" t="s">
        <v>536</v>
      </c>
      <c r="C27" s="15">
        <v>9.1989999999999995E-6</v>
      </c>
      <c r="D27" s="26">
        <f>IF(Table5[[#This Row],[Mass (g)]]="","",Table5[[#This Row],[Mass (g)]]*VLOOKUP(Table5[[#This Row],[Nuclide]],Doedata,4)*37000000000)</f>
        <v>35057389</v>
      </c>
      <c r="E27" s="10" t="s">
        <v>30</v>
      </c>
      <c r="F27" s="10" t="s">
        <v>824</v>
      </c>
      <c r="G27" s="10">
        <v>1</v>
      </c>
      <c r="H27" s="10" t="s">
        <v>850</v>
      </c>
      <c r="I27" s="10">
        <v>1</v>
      </c>
      <c r="J27" s="22">
        <f>IF(Table5[[#This Row],[Activity (Bq)]]="","",Table5[[#This Row],[Activity (Bq)]]/37000000000)</f>
        <v>9.4749700000000005E-4</v>
      </c>
      <c r="K27" s="47"/>
      <c r="L27" s="48"/>
      <c r="M27" s="48"/>
      <c r="AD27" s="25" t="s">
        <v>58</v>
      </c>
      <c r="AE27" s="14" t="s">
        <v>817</v>
      </c>
      <c r="AF27" s="14" t="s">
        <v>31</v>
      </c>
      <c r="AG27" s="14" t="s">
        <v>827</v>
      </c>
      <c r="AH27" s="14"/>
    </row>
    <row r="28" spans="1:34">
      <c r="A28" s="9" t="s">
        <v>890</v>
      </c>
      <c r="B28" s="42" t="s">
        <v>537</v>
      </c>
      <c r="C28" s="15">
        <v>7.4200000000000001E-6</v>
      </c>
      <c r="D28" s="26">
        <f>IF(Table5[[#This Row],[Mass (g)]]="","",Table5[[#This Row],[Mass (g)]]*VLOOKUP(Table5[[#This Row],[Nuclide]],Doedata,4)*37000000000)</f>
        <v>1078.9422000000002</v>
      </c>
      <c r="E28" s="10" t="s">
        <v>30</v>
      </c>
      <c r="F28" s="10" t="s">
        <v>824</v>
      </c>
      <c r="G28" s="10">
        <v>1</v>
      </c>
      <c r="H28" s="10" t="s">
        <v>850</v>
      </c>
      <c r="I28" s="10">
        <v>1</v>
      </c>
      <c r="J28" s="22">
        <f>IF(Table5[[#This Row],[Activity (Bq)]]="","",Table5[[#This Row],[Activity (Bq)]]/37000000000)</f>
        <v>2.9160600000000004E-8</v>
      </c>
      <c r="K28" s="47"/>
      <c r="L28" s="48"/>
      <c r="M28" s="48"/>
      <c r="AD28" s="25" t="s">
        <v>59</v>
      </c>
      <c r="AE28" s="14" t="s">
        <v>818</v>
      </c>
      <c r="AF28" s="14" t="s">
        <v>821</v>
      </c>
      <c r="AG28" s="14" t="s">
        <v>855</v>
      </c>
      <c r="AH28" s="14"/>
    </row>
    <row r="29" spans="1:34">
      <c r="A29" s="9" t="s">
        <v>890</v>
      </c>
      <c r="B29" s="42" t="s">
        <v>77</v>
      </c>
      <c r="C29" s="15">
        <v>1.537E-5</v>
      </c>
      <c r="D29" s="26">
        <f>IF(Table5[[#This Row],[Mass (g)]]="","",Table5[[#This Row],[Mass (g)]]*VLOOKUP(Table5[[#This Row],[Nuclide]],Doedata,4)*37000000000)</f>
        <v>1950606.7</v>
      </c>
      <c r="E29" s="10" t="s">
        <v>30</v>
      </c>
      <c r="F29" s="10" t="s">
        <v>824</v>
      </c>
      <c r="G29" s="10">
        <v>1</v>
      </c>
      <c r="H29" s="10" t="s">
        <v>850</v>
      </c>
      <c r="I29" s="10">
        <v>1</v>
      </c>
      <c r="J29" s="22">
        <f>IF(Table5[[#This Row],[Activity (Bq)]]="","",Table5[[#This Row],[Activity (Bq)]]/37000000000)</f>
        <v>5.2719100000000001E-5</v>
      </c>
      <c r="K29" s="47"/>
      <c r="L29" s="48"/>
      <c r="M29" s="48"/>
      <c r="AD29" s="25" t="s">
        <v>60</v>
      </c>
      <c r="AE29" s="14" t="s">
        <v>819</v>
      </c>
      <c r="AF29" s="14"/>
      <c r="AG29" s="14" t="s">
        <v>856</v>
      </c>
      <c r="AH29" s="14"/>
    </row>
    <row r="30" spans="1:34">
      <c r="A30" s="43" t="s">
        <v>891</v>
      </c>
      <c r="B30" s="43" t="s">
        <v>533</v>
      </c>
      <c r="C30" s="44">
        <v>1.3E-6</v>
      </c>
      <c r="D30" s="26">
        <f>IF(Table5[[#This Row],[Mass (g)]]="","",Table5[[#This Row],[Mass (g)]]*VLOOKUP(Table5[[#This Row],[Nuclide]],Doedata,4)*37000000000)</f>
        <v>822510.00000000012</v>
      </c>
      <c r="E30" s="10" t="s">
        <v>30</v>
      </c>
      <c r="F30" s="10" t="s">
        <v>31</v>
      </c>
      <c r="G30" s="10">
        <v>1</v>
      </c>
      <c r="H30" s="10" t="s">
        <v>850</v>
      </c>
      <c r="I30" s="10">
        <v>1</v>
      </c>
      <c r="J30" s="22">
        <f>IF(Table5[[#This Row],[Activity (Bq)]]="","",Table5[[#This Row],[Activity (Bq)]]/37000000000)</f>
        <v>2.2230000000000002E-5</v>
      </c>
      <c r="K30" s="47" t="s">
        <v>898</v>
      </c>
      <c r="L30" s="48"/>
      <c r="M30" s="48" t="s">
        <v>899</v>
      </c>
      <c r="AD30" s="25" t="s">
        <v>62</v>
      </c>
      <c r="AE30" s="14" t="s">
        <v>820</v>
      </c>
      <c r="AF30" s="14"/>
      <c r="AG30" s="14" t="s">
        <v>850</v>
      </c>
      <c r="AH30" s="14"/>
    </row>
    <row r="31" spans="1:34">
      <c r="A31" s="43" t="s">
        <v>891</v>
      </c>
      <c r="B31" s="43" t="s">
        <v>534</v>
      </c>
      <c r="C31" s="44">
        <v>9.4000000000000004E-3</v>
      </c>
      <c r="D31" s="26">
        <f>IF(Table5[[#This Row],[Mass (g)]]="","",Table5[[#This Row],[Mass (g)]]*VLOOKUP(Table5[[#This Row],[Nuclide]],Doedata,4)*37000000000)</f>
        <v>21633160</v>
      </c>
      <c r="E31" s="10" t="s">
        <v>30</v>
      </c>
      <c r="F31" s="10" t="s">
        <v>31</v>
      </c>
      <c r="G31" s="10">
        <v>1</v>
      </c>
      <c r="H31" s="10" t="s">
        <v>850</v>
      </c>
      <c r="I31" s="10">
        <v>1</v>
      </c>
      <c r="J31" s="22">
        <f>IF(Table5[[#This Row],[Activity (Bq)]]="","",Table5[[#This Row],[Activity (Bq)]]/37000000000)</f>
        <v>5.8467999999999997E-4</v>
      </c>
      <c r="K31" s="47"/>
      <c r="L31" s="48"/>
      <c r="M31" s="48"/>
      <c r="AD31" s="25" t="s">
        <v>63</v>
      </c>
      <c r="AE31" s="14" t="s">
        <v>821</v>
      </c>
      <c r="AF31" s="14"/>
      <c r="AG31" s="14" t="s">
        <v>828</v>
      </c>
      <c r="AH31" s="14"/>
    </row>
    <row r="32" spans="1:34">
      <c r="A32" s="43" t="s">
        <v>891</v>
      </c>
      <c r="B32" s="43" t="s">
        <v>535</v>
      </c>
      <c r="C32" s="44">
        <v>5.9100000000000005E-4</v>
      </c>
      <c r="D32" s="26">
        <f>IF(Table5[[#This Row],[Mass (g)]]="","",Table5[[#This Row],[Mass (g)]]*VLOOKUP(Table5[[#This Row],[Nuclide]],Doedata,4)*37000000000)</f>
        <v>4985676.0000000009</v>
      </c>
      <c r="E32" s="10" t="s">
        <v>30</v>
      </c>
      <c r="F32" s="10" t="s">
        <v>31</v>
      </c>
      <c r="G32" s="10">
        <v>1</v>
      </c>
      <c r="H32" s="10" t="s">
        <v>850</v>
      </c>
      <c r="I32" s="10">
        <v>1</v>
      </c>
      <c r="J32" s="22">
        <f>IF(Table5[[#This Row],[Activity (Bq)]]="","",Table5[[#This Row],[Activity (Bq)]]/37000000000)</f>
        <v>1.3474800000000002E-4</v>
      </c>
      <c r="K32" s="47"/>
      <c r="L32" s="48"/>
      <c r="M32" s="48"/>
      <c r="AD32" s="25" t="s">
        <v>64</v>
      </c>
      <c r="AE32" s="14"/>
      <c r="AF32" s="14"/>
      <c r="AG32" s="14" t="s">
        <v>857</v>
      </c>
      <c r="AH32" s="14"/>
    </row>
    <row r="33" spans="1:34">
      <c r="A33" s="43" t="s">
        <v>891</v>
      </c>
      <c r="B33" s="43" t="s">
        <v>536</v>
      </c>
      <c r="C33" s="44">
        <v>9.7999999999999993E-6</v>
      </c>
      <c r="D33" s="26">
        <f>IF(Table5[[#This Row],[Mass (g)]]="","",Table5[[#This Row],[Mass (g)]]*VLOOKUP(Table5[[#This Row],[Nuclide]],Doedata,4)*37000000000)</f>
        <v>37347800</v>
      </c>
      <c r="E33" s="10" t="s">
        <v>30</v>
      </c>
      <c r="F33" s="10" t="s">
        <v>31</v>
      </c>
      <c r="G33" s="10">
        <v>1</v>
      </c>
      <c r="H33" s="10" t="s">
        <v>850</v>
      </c>
      <c r="I33" s="10">
        <v>1</v>
      </c>
      <c r="J33" s="22">
        <f>IF(Table5[[#This Row],[Activity (Bq)]]="","",Table5[[#This Row],[Activity (Bq)]]/37000000000)</f>
        <v>1.0093999999999999E-3</v>
      </c>
      <c r="K33" s="47"/>
      <c r="L33" s="48"/>
      <c r="M33" s="48"/>
      <c r="AD33" s="25" t="s">
        <v>65</v>
      </c>
      <c r="AE33" s="14"/>
      <c r="AF33" s="14"/>
      <c r="AG33" s="14" t="s">
        <v>858</v>
      </c>
      <c r="AH33" s="14"/>
    </row>
    <row r="34" spans="1:34">
      <c r="A34" s="43" t="s">
        <v>891</v>
      </c>
      <c r="B34" s="43" t="s">
        <v>537</v>
      </c>
      <c r="C34" s="44">
        <v>2.5000000000000002E-6</v>
      </c>
      <c r="D34" s="26">
        <f>IF(Table5[[#This Row],[Mass (g)]]="","",Table5[[#This Row],[Mass (g)]]*VLOOKUP(Table5[[#This Row],[Nuclide]],Doedata,4)*37000000000)</f>
        <v>363.52500000000009</v>
      </c>
      <c r="E34" s="10" t="s">
        <v>30</v>
      </c>
      <c r="F34" s="10" t="s">
        <v>31</v>
      </c>
      <c r="G34" s="10">
        <v>1</v>
      </c>
      <c r="H34" s="10" t="s">
        <v>850</v>
      </c>
      <c r="I34" s="10">
        <v>1</v>
      </c>
      <c r="J34" s="22">
        <f>IF(Table5[[#This Row],[Activity (Bq)]]="","",Table5[[#This Row],[Activity (Bq)]]/37000000000)</f>
        <v>9.825000000000002E-9</v>
      </c>
      <c r="K34" s="47"/>
      <c r="L34" s="48"/>
      <c r="M34" s="48"/>
      <c r="AD34" s="25" t="s">
        <v>66</v>
      </c>
      <c r="AE34" s="14"/>
      <c r="AF34" s="14"/>
      <c r="AG34" s="14" t="s">
        <v>859</v>
      </c>
      <c r="AH34" s="14"/>
    </row>
    <row r="35" spans="1:34">
      <c r="A35" s="43" t="s">
        <v>892</v>
      </c>
      <c r="B35" s="43" t="s">
        <v>537</v>
      </c>
      <c r="C35" s="44">
        <v>0.01</v>
      </c>
      <c r="D35" s="26">
        <f>IF(Table5[[#This Row],[Mass (g)]]="","",Table5[[#This Row],[Mass (g)]]*VLOOKUP(Table5[[#This Row],[Nuclide]],Doedata,4)*37000000000)</f>
        <v>1454100.0000000002</v>
      </c>
      <c r="E35" s="10" t="s">
        <v>817</v>
      </c>
      <c r="F35" s="10" t="s">
        <v>31</v>
      </c>
      <c r="G35" s="10">
        <v>1</v>
      </c>
      <c r="H35" s="10" t="s">
        <v>826</v>
      </c>
      <c r="I35" s="10">
        <v>1</v>
      </c>
      <c r="J35" s="22">
        <f>IF(Table5[[#This Row],[Activity (Bq)]]="","",Table5[[#This Row],[Activity (Bq)]]/37000000000)</f>
        <v>3.9300000000000007E-5</v>
      </c>
      <c r="K35" s="47" t="s">
        <v>900</v>
      </c>
      <c r="L35" s="48" t="s">
        <v>901</v>
      </c>
      <c r="M35" s="48" t="s">
        <v>899</v>
      </c>
      <c r="AD35" s="25" t="s">
        <v>67</v>
      </c>
      <c r="AE35" s="14"/>
      <c r="AF35" s="14"/>
      <c r="AG35" s="14" t="s">
        <v>860</v>
      </c>
      <c r="AH35" s="14"/>
    </row>
    <row r="36" spans="1:34">
      <c r="A36" s="43" t="s">
        <v>893</v>
      </c>
      <c r="B36" s="42" t="s">
        <v>533</v>
      </c>
      <c r="C36" s="15">
        <v>2.52E-6</v>
      </c>
      <c r="D36" s="26">
        <f>IF(Table5[[#This Row],[Mass (g)]]="","",Table5[[#This Row],[Mass (g)]]*VLOOKUP(Table5[[#This Row],[Nuclide]],Doedata,4)*37000000000)</f>
        <v>1594404.0000000002</v>
      </c>
      <c r="E36" s="10" t="s">
        <v>30</v>
      </c>
      <c r="F36" s="10" t="s">
        <v>822</v>
      </c>
      <c r="G36" s="10">
        <v>1</v>
      </c>
      <c r="H36" s="10" t="s">
        <v>850</v>
      </c>
      <c r="I36" s="10">
        <v>1</v>
      </c>
      <c r="J36" s="22">
        <f>IF(Table5[[#This Row],[Activity (Bq)]]="","",Table5[[#This Row],[Activity (Bq)]]/37000000000)</f>
        <v>4.3092000000000007E-5</v>
      </c>
      <c r="K36" s="47" t="s">
        <v>902</v>
      </c>
      <c r="L36" s="48"/>
      <c r="M36" s="48" t="s">
        <v>903</v>
      </c>
      <c r="AD36" s="25" t="s">
        <v>68</v>
      </c>
      <c r="AE36" s="14"/>
      <c r="AF36" s="14"/>
      <c r="AG36" s="14" t="s">
        <v>861</v>
      </c>
      <c r="AH36" s="14"/>
    </row>
    <row r="37" spans="1:34">
      <c r="A37" s="43" t="s">
        <v>893</v>
      </c>
      <c r="B37" s="42" t="s">
        <v>534</v>
      </c>
      <c r="C37" s="15">
        <v>5.8779000000000001E-3</v>
      </c>
      <c r="D37" s="26">
        <f>IF(Table5[[#This Row],[Mass (g)]]="","",Table5[[#This Row],[Mass (g)]]*VLOOKUP(Table5[[#This Row],[Nuclide]],Doedata,4)*37000000000)</f>
        <v>13527399.060000001</v>
      </c>
      <c r="E37" s="10" t="s">
        <v>30</v>
      </c>
      <c r="F37" s="10" t="s">
        <v>822</v>
      </c>
      <c r="G37" s="10">
        <v>1</v>
      </c>
      <c r="H37" s="10" t="s">
        <v>850</v>
      </c>
      <c r="I37" s="10">
        <v>1</v>
      </c>
      <c r="J37" s="22">
        <f>IF(Table5[[#This Row],[Activity (Bq)]]="","",Table5[[#This Row],[Activity (Bq)]]/37000000000)</f>
        <v>3.6560538000000002E-4</v>
      </c>
      <c r="K37" s="47"/>
      <c r="L37" s="48"/>
      <c r="M37" s="48"/>
      <c r="AD37" s="25" t="s">
        <v>69</v>
      </c>
      <c r="AE37" s="14"/>
      <c r="AF37" s="14"/>
      <c r="AG37" s="14" t="s">
        <v>862</v>
      </c>
      <c r="AH37" s="14"/>
    </row>
    <row r="38" spans="1:34">
      <c r="A38" s="43" t="s">
        <v>893</v>
      </c>
      <c r="B38" s="42" t="s">
        <v>535</v>
      </c>
      <c r="C38" s="15">
        <v>3.7736999999999997E-4</v>
      </c>
      <c r="D38" s="26">
        <f>IF(Table5[[#This Row],[Mass (g)]]="","",Table5[[#This Row],[Mass (g)]]*VLOOKUP(Table5[[#This Row],[Nuclide]],Doedata,4)*37000000000)</f>
        <v>3183493.32</v>
      </c>
      <c r="E38" s="10" t="s">
        <v>30</v>
      </c>
      <c r="F38" s="10" t="s">
        <v>822</v>
      </c>
      <c r="G38" s="10">
        <v>1</v>
      </c>
      <c r="H38" s="10" t="s">
        <v>850</v>
      </c>
      <c r="I38" s="10">
        <v>1</v>
      </c>
      <c r="J38" s="22">
        <f>IF(Table5[[#This Row],[Activity (Bq)]]="","",Table5[[#This Row],[Activity (Bq)]]/37000000000)</f>
        <v>8.6040359999999994E-5</v>
      </c>
      <c r="K38" s="47"/>
      <c r="L38" s="48"/>
      <c r="M38" s="48"/>
      <c r="AD38" s="25" t="s">
        <v>70</v>
      </c>
      <c r="AE38" s="14"/>
      <c r="AF38" s="14"/>
      <c r="AG38" s="14" t="s">
        <v>863</v>
      </c>
      <c r="AH38" s="14"/>
    </row>
    <row r="39" spans="1:34">
      <c r="A39" s="43" t="s">
        <v>893</v>
      </c>
      <c r="B39" s="42" t="s">
        <v>536</v>
      </c>
      <c r="C39" s="15">
        <v>1.0934999999999999E-5</v>
      </c>
      <c r="D39" s="26">
        <f>IF(Table5[[#This Row],[Mass (g)]]="","",Table5[[#This Row],[Mass (g)]]*VLOOKUP(Table5[[#This Row],[Nuclide]],Doedata,4)*37000000000)</f>
        <v>41673285</v>
      </c>
      <c r="E39" s="10" t="s">
        <v>30</v>
      </c>
      <c r="F39" s="10" t="s">
        <v>822</v>
      </c>
      <c r="G39" s="10">
        <v>1</v>
      </c>
      <c r="H39" s="10" t="s">
        <v>850</v>
      </c>
      <c r="I39" s="10">
        <v>1</v>
      </c>
      <c r="J39" s="22">
        <f>IF(Table5[[#This Row],[Activity (Bq)]]="","",Table5[[#This Row],[Activity (Bq)]]/37000000000)</f>
        <v>1.126305E-3</v>
      </c>
      <c r="K39" s="47"/>
      <c r="L39" s="48"/>
      <c r="M39" s="48"/>
      <c r="AD39" s="25" t="s">
        <v>71</v>
      </c>
      <c r="AE39" s="14"/>
      <c r="AF39" s="14"/>
      <c r="AG39" s="14" t="s">
        <v>829</v>
      </c>
      <c r="AH39" s="14"/>
    </row>
    <row r="40" spans="1:34">
      <c r="A40" s="43" t="s">
        <v>893</v>
      </c>
      <c r="B40" s="42" t="s">
        <v>537</v>
      </c>
      <c r="C40" s="15">
        <v>8.8200000000000003E-6</v>
      </c>
      <c r="D40" s="26">
        <f>IF(Table5[[#This Row],[Mass (g)]]="","",Table5[[#This Row],[Mass (g)]]*VLOOKUP(Table5[[#This Row],[Nuclide]],Doedata,4)*37000000000)</f>
        <v>1282.5162</v>
      </c>
      <c r="E40" s="10" t="s">
        <v>30</v>
      </c>
      <c r="F40" s="10" t="s">
        <v>822</v>
      </c>
      <c r="G40" s="10">
        <v>1</v>
      </c>
      <c r="H40" s="10" t="s">
        <v>850</v>
      </c>
      <c r="I40" s="10">
        <v>1</v>
      </c>
      <c r="J40" s="22">
        <f>IF(Table5[[#This Row],[Activity (Bq)]]="","",Table5[[#This Row],[Activity (Bq)]]/37000000000)</f>
        <v>3.4662600000000002E-8</v>
      </c>
      <c r="K40" s="47"/>
      <c r="L40" s="48"/>
      <c r="M40" s="48"/>
      <c r="AD40" s="25" t="s">
        <v>72</v>
      </c>
      <c r="AE40" s="14"/>
      <c r="AF40" s="14"/>
      <c r="AG40" s="14" t="s">
        <v>830</v>
      </c>
      <c r="AH40" s="14"/>
    </row>
    <row r="41" spans="1:34">
      <c r="A41" s="43" t="s">
        <v>893</v>
      </c>
      <c r="B41" s="42" t="s">
        <v>77</v>
      </c>
      <c r="C41" s="15">
        <v>1.827E-5</v>
      </c>
      <c r="D41" s="26">
        <f>IF(Table5[[#This Row],[Mass (g)]]="","",Table5[[#This Row],[Mass (g)]]*VLOOKUP(Table5[[#This Row],[Nuclide]],Doedata,4)*37000000000)</f>
        <v>2318645.7000000002</v>
      </c>
      <c r="E41" s="10" t="s">
        <v>30</v>
      </c>
      <c r="F41" s="10" t="s">
        <v>822</v>
      </c>
      <c r="G41" s="10">
        <v>1</v>
      </c>
      <c r="H41" s="10" t="s">
        <v>850</v>
      </c>
      <c r="I41" s="10">
        <v>1</v>
      </c>
      <c r="J41" s="22">
        <f>IF(Table5[[#This Row],[Activity (Bq)]]="","",Table5[[#This Row],[Activity (Bq)]]/37000000000)</f>
        <v>6.2666100000000006E-5</v>
      </c>
      <c r="K41" s="47"/>
      <c r="L41" s="48"/>
      <c r="M41" s="48"/>
      <c r="AD41" s="25" t="s">
        <v>51</v>
      </c>
      <c r="AE41" s="14"/>
      <c r="AF41" s="14"/>
      <c r="AG41" s="14" t="s">
        <v>831</v>
      </c>
      <c r="AH41" s="14"/>
    </row>
    <row r="42" spans="1:34">
      <c r="C42" s="15"/>
      <c r="D42" s="26" t="str">
        <f>IF(Table5[[#This Row],[Mass (g)]]="","",Table5[[#This Row],[Mass (g)]]*VLOOKUP(Table5[[#This Row],[Nuclide]],Doedata,4)*37000000000)</f>
        <v/>
      </c>
      <c r="I42" s="10"/>
      <c r="J42" s="22" t="str">
        <f>IF(Table5[[#This Row],[Activity (Bq)]]="","",Table5[[#This Row],[Activity (Bq)]]/37000000000)</f>
        <v/>
      </c>
      <c r="AD42" s="25" t="s">
        <v>73</v>
      </c>
      <c r="AE42" s="14"/>
      <c r="AF42" s="14"/>
      <c r="AG42" s="14" t="s">
        <v>832</v>
      </c>
      <c r="AH42" s="14"/>
    </row>
    <row r="43" spans="1:34">
      <c r="C43" s="15"/>
      <c r="D43" s="26" t="str">
        <f>IF(Table5[[#This Row],[Mass (g)]]="","",Table5[[#This Row],[Mass (g)]]*VLOOKUP(Table5[[#This Row],[Nuclide]],Doedata,4)*37000000000)</f>
        <v/>
      </c>
      <c r="I43" s="10"/>
      <c r="J43" s="22" t="str">
        <f>IF(Table5[[#This Row],[Activity (Bq)]]="","",Table5[[#This Row],[Activity (Bq)]]/37000000000)</f>
        <v/>
      </c>
      <c r="AD43" s="25" t="s">
        <v>74</v>
      </c>
      <c r="AE43" s="14"/>
      <c r="AF43" s="14"/>
      <c r="AG43" s="14" t="s">
        <v>833</v>
      </c>
      <c r="AH43" s="14"/>
    </row>
    <row r="44" spans="1:34">
      <c r="C44" s="15"/>
      <c r="D44" s="26" t="str">
        <f>IF(Table5[[#This Row],[Mass (g)]]="","",Table5[[#This Row],[Mass (g)]]*VLOOKUP(Table5[[#This Row],[Nuclide]],Doedata,4)*37000000000)</f>
        <v/>
      </c>
      <c r="I44" s="10"/>
      <c r="J44" s="22" t="str">
        <f>IF(Table5[[#This Row],[Activity (Bq)]]="","",Table5[[#This Row],[Activity (Bq)]]/37000000000)</f>
        <v/>
      </c>
      <c r="AD44" s="25" t="s">
        <v>75</v>
      </c>
      <c r="AE44" s="14"/>
      <c r="AF44" s="14"/>
      <c r="AG44" s="14" t="s">
        <v>834</v>
      </c>
      <c r="AH44" s="14"/>
    </row>
    <row r="45" spans="1:34">
      <c r="C45" s="15"/>
      <c r="D45" s="26" t="str">
        <f>IF(Table5[[#This Row],[Mass (g)]]="","",Table5[[#This Row],[Mass (g)]]*VLOOKUP(Table5[[#This Row],[Nuclide]],Doedata,4)*37000000000)</f>
        <v/>
      </c>
      <c r="I45" s="10"/>
      <c r="J45" s="22" t="str">
        <f>IF(Table5[[#This Row],[Activity (Bq)]]="","",Table5[[#This Row],[Activity (Bq)]]/37000000000)</f>
        <v/>
      </c>
      <c r="AD45" s="25" t="s">
        <v>76</v>
      </c>
      <c r="AE45" s="14"/>
      <c r="AF45" s="14"/>
      <c r="AG45" s="14" t="s">
        <v>835</v>
      </c>
      <c r="AH45" s="14"/>
    </row>
    <row r="46" spans="1:34">
      <c r="C46" s="15"/>
      <c r="D46" s="26" t="str">
        <f>IF(Table5[[#This Row],[Mass (g)]]="","",Table5[[#This Row],[Mass (g)]]*VLOOKUP(Table5[[#This Row],[Nuclide]],Doedata,4)*37000000000)</f>
        <v/>
      </c>
      <c r="I46" s="10"/>
      <c r="J46" s="22" t="str">
        <f>IF(Table5[[#This Row],[Activity (Bq)]]="","",Table5[[#This Row],[Activity (Bq)]]/37000000000)</f>
        <v/>
      </c>
      <c r="AD46" s="25" t="s">
        <v>77</v>
      </c>
      <c r="AE46" s="14"/>
      <c r="AF46" s="14"/>
      <c r="AG46" s="14" t="s">
        <v>864</v>
      </c>
      <c r="AH46" s="14"/>
    </row>
    <row r="47" spans="1:34">
      <c r="C47" s="15"/>
      <c r="D47" s="26" t="str">
        <f>IF(Table5[[#This Row],[Mass (g)]]="","",Table5[[#This Row],[Mass (g)]]*VLOOKUP(Table5[[#This Row],[Nuclide]],Doedata,4)*37000000000)</f>
        <v/>
      </c>
      <c r="I47" s="10"/>
      <c r="J47" s="22" t="str">
        <f>IF(Table5[[#This Row],[Activity (Bq)]]="","",Table5[[#This Row],[Activity (Bq)]]/37000000000)</f>
        <v/>
      </c>
      <c r="AD47" s="25" t="s">
        <v>78</v>
      </c>
      <c r="AE47" s="14"/>
      <c r="AF47" s="14"/>
      <c r="AG47" s="14" t="s">
        <v>865</v>
      </c>
      <c r="AH47" s="14"/>
    </row>
    <row r="48" spans="1:34">
      <c r="C48" s="15"/>
      <c r="D48" s="26" t="str">
        <f>IF(Table5[[#This Row],[Mass (g)]]="","",Table5[[#This Row],[Mass (g)]]*VLOOKUP(Table5[[#This Row],[Nuclide]],Doedata,4)*37000000000)</f>
        <v/>
      </c>
      <c r="I48" s="10"/>
      <c r="J48" s="22" t="str">
        <f>IF(Table5[[#This Row],[Activity (Bq)]]="","",Table5[[#This Row],[Activity (Bq)]]/37000000000)</f>
        <v/>
      </c>
      <c r="AD48" s="25" t="s">
        <v>79</v>
      </c>
      <c r="AE48" s="14"/>
      <c r="AF48" s="14"/>
      <c r="AG48" s="14" t="s">
        <v>866</v>
      </c>
      <c r="AH48" s="14"/>
    </row>
    <row r="49" spans="3:34">
      <c r="C49" s="15"/>
      <c r="D49" s="26" t="str">
        <f>IF(Table5[[#This Row],[Mass (g)]]="","",Table5[[#This Row],[Mass (g)]]*VLOOKUP(Table5[[#This Row],[Nuclide]],Doedata,4)*37000000000)</f>
        <v/>
      </c>
      <c r="I49" s="10"/>
      <c r="J49" s="22" t="str">
        <f>IF(Table5[[#This Row],[Activity (Bq)]]="","",Table5[[#This Row],[Activity (Bq)]]/37000000000)</f>
        <v/>
      </c>
      <c r="AD49" s="25" t="s">
        <v>80</v>
      </c>
      <c r="AE49" s="14"/>
      <c r="AF49" s="14"/>
      <c r="AG49" s="14" t="s">
        <v>836</v>
      </c>
      <c r="AH49" s="14"/>
    </row>
    <row r="50" spans="3:34">
      <c r="C50" s="15"/>
      <c r="D50" s="26" t="str">
        <f>IF(Table5[[#This Row],[Mass (g)]]="","",Table5[[#This Row],[Mass (g)]]*VLOOKUP(Table5[[#This Row],[Nuclide]],Doedata,4)*37000000000)</f>
        <v/>
      </c>
      <c r="I50" s="10"/>
      <c r="J50" s="22" t="str">
        <f>IF(Table5[[#This Row],[Activity (Bq)]]="","",Table5[[#This Row],[Activity (Bq)]]/37000000000)</f>
        <v/>
      </c>
      <c r="AD50" s="25" t="s">
        <v>81</v>
      </c>
      <c r="AE50" s="14"/>
      <c r="AF50" s="14"/>
      <c r="AG50" s="14" t="s">
        <v>867</v>
      </c>
      <c r="AH50" s="14"/>
    </row>
    <row r="51" spans="3:34">
      <c r="C51" s="15"/>
      <c r="D51" s="26" t="str">
        <f>IF(Table5[[#This Row],[Mass (g)]]="","",Table5[[#This Row],[Mass (g)]]*VLOOKUP(Table5[[#This Row],[Nuclide]],Doedata,4)*37000000000)</f>
        <v/>
      </c>
      <c r="I51" s="10"/>
      <c r="J51" s="22" t="str">
        <f>IF(Table5[[#This Row],[Activity (Bq)]]="","",Table5[[#This Row],[Activity (Bq)]]/37000000000)</f>
        <v/>
      </c>
      <c r="AD51" s="25" t="s">
        <v>82</v>
      </c>
      <c r="AE51" s="14"/>
      <c r="AF51" s="14"/>
      <c r="AG51" s="14" t="s">
        <v>868</v>
      </c>
      <c r="AH51" s="14"/>
    </row>
    <row r="52" spans="3:34">
      <c r="C52" s="15"/>
      <c r="D52" s="26" t="str">
        <f>IF(Table5[[#This Row],[Mass (g)]]="","",Table5[[#This Row],[Mass (g)]]*VLOOKUP(Table5[[#This Row],[Nuclide]],Doedata,4)*37000000000)</f>
        <v/>
      </c>
      <c r="I52" s="10"/>
      <c r="J52" s="22" t="str">
        <f>IF(Table5[[#This Row],[Activity (Bq)]]="","",Table5[[#This Row],[Activity (Bq)]]/37000000000)</f>
        <v/>
      </c>
      <c r="AD52" s="25" t="s">
        <v>83</v>
      </c>
      <c r="AE52" s="14"/>
      <c r="AF52" s="14"/>
      <c r="AG52" s="14" t="s">
        <v>869</v>
      </c>
      <c r="AH52" s="14"/>
    </row>
    <row r="53" spans="3:34">
      <c r="C53" s="15"/>
      <c r="D53" s="26" t="str">
        <f>IF(Table5[[#This Row],[Mass (g)]]="","",Table5[[#This Row],[Mass (g)]]*VLOOKUP(Table5[[#This Row],[Nuclide]],Doedata,4)*37000000000)</f>
        <v/>
      </c>
      <c r="I53" s="10"/>
      <c r="J53" s="22" t="str">
        <f>IF(Table5[[#This Row],[Activity (Bq)]]="","",Table5[[#This Row],[Activity (Bq)]]/37000000000)</f>
        <v/>
      </c>
      <c r="AD53" s="25" t="s">
        <v>84</v>
      </c>
      <c r="AE53" s="14"/>
      <c r="AF53" s="14"/>
      <c r="AG53" s="14" t="s">
        <v>852</v>
      </c>
      <c r="AH53" s="14"/>
    </row>
    <row r="54" spans="3:34">
      <c r="C54" s="15"/>
      <c r="D54" s="26" t="str">
        <f>IF(Table5[[#This Row],[Mass (g)]]="","",Table5[[#This Row],[Mass (g)]]*VLOOKUP(Table5[[#This Row],[Nuclide]],Doedata,4)*37000000000)</f>
        <v/>
      </c>
      <c r="I54" s="10"/>
      <c r="J54" s="22" t="str">
        <f>IF(Table5[[#This Row],[Activity (Bq)]]="","",Table5[[#This Row],[Activity (Bq)]]/37000000000)</f>
        <v/>
      </c>
      <c r="AD54" s="25" t="s">
        <v>85</v>
      </c>
      <c r="AE54" s="14"/>
      <c r="AF54" s="14"/>
      <c r="AG54" s="14" t="s">
        <v>870</v>
      </c>
      <c r="AH54" s="14"/>
    </row>
    <row r="55" spans="3:34">
      <c r="C55" s="15"/>
      <c r="D55" s="26" t="str">
        <f>IF(Table5[[#This Row],[Mass (g)]]="","",Table5[[#This Row],[Mass (g)]]*VLOOKUP(Table5[[#This Row],[Nuclide]],Doedata,4)*37000000000)</f>
        <v/>
      </c>
      <c r="I55" s="10"/>
      <c r="J55" s="22" t="str">
        <f>IF(Table5[[#This Row],[Activity (Bq)]]="","",Table5[[#This Row],[Activity (Bq)]]/37000000000)</f>
        <v/>
      </c>
      <c r="AD55" s="25" t="s">
        <v>86</v>
      </c>
      <c r="AE55" s="14"/>
      <c r="AF55" s="14"/>
      <c r="AG55" s="14" t="s">
        <v>871</v>
      </c>
      <c r="AH55" s="14"/>
    </row>
    <row r="56" spans="3:34">
      <c r="C56" s="15"/>
      <c r="D56" s="26" t="str">
        <f>IF(Table5[[#This Row],[Mass (g)]]="","",Table5[[#This Row],[Mass (g)]]*VLOOKUP(Table5[[#This Row],[Nuclide]],Doedata,4)*37000000000)</f>
        <v/>
      </c>
      <c r="I56" s="10"/>
      <c r="J56" s="22" t="str">
        <f>IF(Table5[[#This Row],[Activity (Bq)]]="","",Table5[[#This Row],[Activity (Bq)]]/37000000000)</f>
        <v/>
      </c>
      <c r="AD56" s="25" t="s">
        <v>87</v>
      </c>
      <c r="AE56" s="14"/>
      <c r="AF56" s="14"/>
      <c r="AG56" s="14" t="s">
        <v>872</v>
      </c>
      <c r="AH56" s="14"/>
    </row>
    <row r="57" spans="3:34">
      <c r="C57" s="15"/>
      <c r="D57" s="26" t="str">
        <f>IF(Table5[[#This Row],[Mass (g)]]="","",Table5[[#This Row],[Mass (g)]]*VLOOKUP(Table5[[#This Row],[Nuclide]],Doedata,4)*37000000000)</f>
        <v/>
      </c>
      <c r="I57" s="10"/>
      <c r="J57" s="22" t="str">
        <f>IF(Table5[[#This Row],[Activity (Bq)]]="","",Table5[[#This Row],[Activity (Bq)]]/37000000000)</f>
        <v/>
      </c>
      <c r="AD57" s="25" t="s">
        <v>88</v>
      </c>
      <c r="AE57" s="14"/>
      <c r="AF57" s="14"/>
      <c r="AG57" s="14" t="s">
        <v>873</v>
      </c>
      <c r="AH57" s="14"/>
    </row>
    <row r="58" spans="3:34">
      <c r="C58" s="15"/>
      <c r="D58" s="26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D58" s="25" t="s">
        <v>89</v>
      </c>
      <c r="AE58" s="14"/>
      <c r="AF58" s="14"/>
      <c r="AG58" s="14" t="s">
        <v>837</v>
      </c>
      <c r="AH58" s="14"/>
    </row>
    <row r="59" spans="3:34">
      <c r="C59" s="15"/>
      <c r="D59" s="26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D59" s="25" t="s">
        <v>90</v>
      </c>
      <c r="AE59" s="14"/>
      <c r="AF59" s="14"/>
      <c r="AG59" s="14" t="s">
        <v>874</v>
      </c>
      <c r="AH59" s="14"/>
    </row>
    <row r="60" spans="3:34">
      <c r="C60" s="15"/>
      <c r="D60" s="26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D60" s="25" t="s">
        <v>91</v>
      </c>
      <c r="AE60" s="14"/>
      <c r="AF60" s="14"/>
      <c r="AG60" s="14" t="s">
        <v>878</v>
      </c>
      <c r="AH60" s="14"/>
    </row>
    <row r="61" spans="3:34">
      <c r="C61" s="15"/>
      <c r="D61" s="26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D61" s="25" t="s">
        <v>92</v>
      </c>
      <c r="AE61" s="14"/>
      <c r="AF61" s="14"/>
      <c r="AG61" s="14"/>
      <c r="AH61" s="14"/>
    </row>
    <row r="62" spans="3:34">
      <c r="C62" s="15"/>
      <c r="D62" s="26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D62" s="25" t="s">
        <v>93</v>
      </c>
      <c r="AE62" s="14"/>
      <c r="AF62" s="14"/>
      <c r="AG62" s="14"/>
      <c r="AH62" s="14"/>
    </row>
    <row r="63" spans="3:34">
      <c r="C63" s="15"/>
      <c r="D63" s="26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D63" s="25" t="s">
        <v>94</v>
      </c>
      <c r="AE63" s="14"/>
      <c r="AF63" s="14"/>
      <c r="AG63" s="14"/>
      <c r="AH63" s="14"/>
    </row>
    <row r="64" spans="3:34">
      <c r="C64" s="15"/>
      <c r="D64" s="26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D64" s="25" t="s">
        <v>95</v>
      </c>
      <c r="AE64" s="14"/>
      <c r="AF64" s="14"/>
      <c r="AG64" s="14"/>
      <c r="AH64" s="14"/>
    </row>
    <row r="65" spans="3:34">
      <c r="C65" s="15"/>
      <c r="D65" s="26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D65" s="25" t="s">
        <v>96</v>
      </c>
      <c r="AE65" s="14"/>
      <c r="AF65" s="14"/>
      <c r="AG65" s="14"/>
      <c r="AH65" s="14"/>
    </row>
    <row r="66" spans="3:34">
      <c r="C66" s="15"/>
      <c r="D66" s="26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D66" s="25" t="s">
        <v>97</v>
      </c>
      <c r="AE66" s="14"/>
      <c r="AF66" s="14"/>
      <c r="AG66" s="14"/>
      <c r="AH66" s="14"/>
    </row>
    <row r="67" spans="3:34">
      <c r="C67" s="15"/>
      <c r="D67" s="26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D67" s="25" t="s">
        <v>98</v>
      </c>
      <c r="AE67" s="14"/>
      <c r="AF67" s="14"/>
      <c r="AG67" s="14"/>
      <c r="AH67" s="14"/>
    </row>
    <row r="68" spans="3:34">
      <c r="C68" s="15"/>
      <c r="D68" s="26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D68" s="25" t="s">
        <v>99</v>
      </c>
      <c r="AE68" s="14"/>
      <c r="AF68" s="14"/>
      <c r="AG68" s="14"/>
      <c r="AH68" s="14"/>
    </row>
    <row r="69" spans="3:34">
      <c r="C69" s="15"/>
      <c r="D69" s="26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D69" s="25" t="s">
        <v>100</v>
      </c>
      <c r="AE69" s="14"/>
      <c r="AF69" s="14"/>
      <c r="AG69" s="14"/>
      <c r="AH69" s="14"/>
    </row>
    <row r="70" spans="3:34">
      <c r="C70" s="15"/>
      <c r="D70" s="26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D70" s="25" t="s">
        <v>101</v>
      </c>
      <c r="AE70" s="14"/>
      <c r="AF70" s="14"/>
      <c r="AG70" s="14"/>
      <c r="AH70" s="14"/>
    </row>
    <row r="71" spans="3:34">
      <c r="C71" s="15"/>
      <c r="D71" s="26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D71" s="25" t="s">
        <v>102</v>
      </c>
      <c r="AE71" s="14"/>
      <c r="AF71" s="14"/>
      <c r="AG71" s="14"/>
      <c r="AH71" s="14"/>
    </row>
    <row r="72" spans="3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3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3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3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3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3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3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3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3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849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51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845</v>
      </c>
    </row>
    <row r="4" spans="1:4">
      <c r="A4" s="20" t="s">
        <v>841</v>
      </c>
      <c r="B4" t="s">
        <v>846</v>
      </c>
      <c r="C4" t="s">
        <v>844</v>
      </c>
      <c r="D4" t="s">
        <v>848</v>
      </c>
    </row>
    <row r="5" spans="1:4">
      <c r="A5" s="21" t="s">
        <v>842</v>
      </c>
      <c r="B5" s="16"/>
      <c r="C5" s="16">
        <v>0</v>
      </c>
      <c r="D5" s="16">
        <v>0</v>
      </c>
    </row>
    <row r="6" spans="1:4">
      <c r="A6" s="21" t="s">
        <v>843</v>
      </c>
      <c r="B6" s="16"/>
      <c r="C6" s="16">
        <v>0</v>
      </c>
      <c r="D6" s="16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877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849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2012-01-13T23:13:16Z</dcterms:modified>
</cp:coreProperties>
</file>