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<sst xmlns="http://schemas.openxmlformats.org/spreadsheetml/2006/main" count="3271" uniqueCount="898">
  <si>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</si>
  <si>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</si>
  <si>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</si>
  <si>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</si>
  <si>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</si>
  <si>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</si>
  <si>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</si>
  <si>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</si>
  <si>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</si>
  <si>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</si>
  <si>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</si>
  <si>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</si>
  <si>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</si>
  <si>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</si>
  <si>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</si>
  <si>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</si>
  <si>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</si>
  <si>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</si>
  <si>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</si>
  <si>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</si>
  <si>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</si>
  <si>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</si>
  <si>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</si>
  <si>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</si>
  <si>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</si>
  <si>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</si>
  <si>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</si>
  <si>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</si>
  <si>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</si>
  <si>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</si>
  <si>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</si>
  <si>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</si>
  <si>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</si>
  <si>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</si>
  <si>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</si>
  <si>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</si>
  <si>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</si>
  <si>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</si>
  <si>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</si>
  <si>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</si>
  <si>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</si>
  <si>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</si>
  <si>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</si>
  <si>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</si>
  <si>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</si>
  <si>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</si>
  <si>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</si>
  <si>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</si>
  <si>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</si>
  <si>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</si>
  <si>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</si>
  <si>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</si>
  <si>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</si>
  <si>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</si>
  <si>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</si>
  <si>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</si>
  <si>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</si>
  <si>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</si>
  <si>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</si>
  <si>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</si>
  <si>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</si>
  <si>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</si>
  <si>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</si>
  <si>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</si>
  <si>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</si>
  <si>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</si>
  <si>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</si>
  <si>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</si>
  <si>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</si>
  <si>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</si>
  <si>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</si>
  <si>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</si>
  <si>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</si>
  <si>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</si>
  <si>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</si>
  <si>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</si>
  <si>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</si>
  <si>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</si>
  <si>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</si>
  <si>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</si>
  <si>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</si>
  <si>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</si>
  <si>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</si>
  <si>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</si>
  <si>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</si>
  <si>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</si>
  <si>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</si>
  <si>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</si>
  <si>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</si>
  <si>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</si>
  <si>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</si>
  <si>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</si>
  <si>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</si>
  <si>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</si>
  <si>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</si>
  <si>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</si>
  <si>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</si>
  <si>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</si>
  <si>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</si>
  <si>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</si>
  <si>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</si>
  <si>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</si>
  <si>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</si>
  <si>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</si>
  <si>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</si>
  <si>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</si>
  <si>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</si>
  <si>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</si>
  <si>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</si>
  <si>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</si>
  <si>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</si>
  <si>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</si>
  <si>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</si>
  <si>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</si>
  <si>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</si>
  <si>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</si>
  <si>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</si>
  <si>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</si>
  <si>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</si>
  <si>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</si>
  <si>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</si>
  <si>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</si>
  <si>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</si>
  <si>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</si>
  <si>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</si>
  <si>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</si>
  <si>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</si>
  <si>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</si>
  <si>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</si>
  <si>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</si>
  <si>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</si>
  <si>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</si>
  <si>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</si>
  <si>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</si>
  <si>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</si>
  <si>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</si>
  <si>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</si>
  <si>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</si>
  <si>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</si>
  <si>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</si>
  <si>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</si>
  <si>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</si>
  <si>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</si>
  <si>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</si>
  <si>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</si>
  <si>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</si>
  <si>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</si>
  <si>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</si>
  <si>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</si>
  <si>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</si>
  <si>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</si>
  <si>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</si>
  <si>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</si>
  <si>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</si>
  <si>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</si>
  <si>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</si>
  <si>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</si>
  <si>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</si>
  <si>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</si>
  <si>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</si>
  <si>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</si>
  <si>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</si>
  <si>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</si>
  <si>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</si>
  <si>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</si>
  <si>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</si>
  <si>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</si>
  <si>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</si>
  <si>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</si>
  <si>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</si>
  <si>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</si>
  <si>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</si>
  <si>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</si>
  <si>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</si>
  <si>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</si>
  <si>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</si>
  <si>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</si>
  <si>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</si>
  <si>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</si>
  <si>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</si>
  <si>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</si>
  <si>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</si>
  <si>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</si>
  <si>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</si>
  <si>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</si>
  <si>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</si>
  <si>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</si>
  <si>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</si>
  <si>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</si>
  <si>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</si>
  <si>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</si>
  <si>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</si>
  <si>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</si>
  <si>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</si>
  <si>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</si>
  <si>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</si>
  <si>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</si>
  <si>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</si>
  <si>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</si>
  <si>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</si>
  <si>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</si>
  <si>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</si>
  <si>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</si>
  <si>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</si>
  <si>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</si>
  <si>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</si>
  <si>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</si>
  <si>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</si>
  <si>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</si>
  <si>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</si>
  <si>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</si>
  <si>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</si>
  <si>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</si>
  <si>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</si>
  <si>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</si>
  <si>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</si>
  <si>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</si>
  <si>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</si>
  <si>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</si>
  <si>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</si>
  <si>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</si>
  <si>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</si>
  <si>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</si>
  <si>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</si>
  <si>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</si>
  <si>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</si>
  <si>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</si>
  <si>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</si>
  <si>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</si>
  <si>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</si>
  <si>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</si>
  <si>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</si>
  <si>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</si>
  <si>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</si>
  <si>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</si>
  <si>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</si>
  <si>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</si>
  <si>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</si>
  <si>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</si>
  <si>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</si>
  <si>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</si>
  <si>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</si>
  <si>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</si>
  <si>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</si>
  <si>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</si>
  <si>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</si>
  <si>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</si>
  <si>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</si>
  <si>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</si>
  <si>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</si>
  <si>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</si>
  <si>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</si>
  <si>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</si>
  <si>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</si>
  <si>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</si>
  <si>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</si>
  <si>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</si>
  <si>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</si>
  <si>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</si>
  <si>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</si>
  <si>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</si>
  <si>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</si>
  <si>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</si>
  <si>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</si>
  <si>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</si>
  <si>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</si>
  <si>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</si>
  <si>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</si>
  <si>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</si>
  <si>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</si>
  <si>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</si>
  <si>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</si>
  <si>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</si>
  <si>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</si>
  <si>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</si>
  <si>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</si>
  <si>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</si>
  <si>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</si>
  <si>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</si>
  <si>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</si>
  <si>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</si>
  <si>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</si>
  <si>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</si>
  <si>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</si>
  <si>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</si>
  <si>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</si>
  <si>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</si>
  <si>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</si>
  <si>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</si>
  <si>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</si>
  <si>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</si>
  <si>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</si>
  <si>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</si>
  <si>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</si>
  <si>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</si>
  <si>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</si>
  <si>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</si>
  <si>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</si>
  <si>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</si>
  <si>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</si>
  <si>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</si>
  <si>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</si>
  <si>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</si>
  <si>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</si>
  <si>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</si>
  <si>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</si>
  <si>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</si>
  <si>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</si>
  <si>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</si>
  <si>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</si>
  <si>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</si>
  <si>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</si>
  <si>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</si>
  <si>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</si>
  <si>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</si>
  <si>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</si>
  <si>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</si>
  <si>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</si>
  <si>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</si>
  <si>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</si>
  <si>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</si>
  <si>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</si>
  <si>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</si>
  <si>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</si>
  <si>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</si>
  <si>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</si>
  <si>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</si>
  <si>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</si>
  <si>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</si>
  <si>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</si>
  <si>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</si>
  <si>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</si>
  <si>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</si>
  <si>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</si>
  <si>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</si>
  <si>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</si>
  <si>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</si>
  <si>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</si>
  <si>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</si>
  <si>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</si>
  <si>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</si>
  <si>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</si>
  <si>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</si>
  <si>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</si>
  <si>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</si>
  <si>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</si>
  <si>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</si>
  <si>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</si>
  <si>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</si>
  <si>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</si>
  <si>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</si>
  <si>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</si>
  <si>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</si>
  <si>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</si>
  <si>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</si>
  <si>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</si>
  <si>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</si>
  <si>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</si>
  <si>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</si>
  <si>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</si>
  <si>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</si>
  <si>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</si>
  <si>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</si>
  <si>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</si>
  <si>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</si>
  <si>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</si>
  <si>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</si>
  <si>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</si>
  <si>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</si>
  <si>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</si>
  <si>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</si>
  <si>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</si>
  <si>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</si>
  <si>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</si>
  <si>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</si>
  <si>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</si>
  <si>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</si>
  <si>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</si>
  <si>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</si>
  <si>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</si>
  <si>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</si>
  <si>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</si>
  <si>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</si>
  <si>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</si>
  <si>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</si>
  <si>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</si>
  <si>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</si>
  <si>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</si>
  <si>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</si>
  <si>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</si>
  <si>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</si>
  <si>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</si>
  <si>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</si>
  <si>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</si>
  <si>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</si>
  <si>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</si>
  <si>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</si>
  <si>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</si>
  <si>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</si>
  <si>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</si>
  <si>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</si>
  <si>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</si>
  <si>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</si>
  <si>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</si>
  <si>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</si>
  <si>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</si>
  <si>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</si>
  <si>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</si>
  <si>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</si>
  <si>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</si>
  <si>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</si>
  <si>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</si>
  <si>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</si>
  <si>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</si>
  <si>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</si>
  <si>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</si>
  <si>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</si>
  <si>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</si>
  <si>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</si>
  <si>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</si>
  <si>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</si>
  <si>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</si>
  <si>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</si>
  <si>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</si>
  <si>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</si>
  <si>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</si>
  <si>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</si>
  <si>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</si>
  <si>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</si>
  <si>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</si>
  <si>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</si>
  <si>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</si>
  <si>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</si>
  <si>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</si>
  <si>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</si>
  <si>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</si>
  <si>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</si>
  <si>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</si>
  <si>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</si>
  <si>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</si>
  <si>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</si>
  <si>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</si>
  <si>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</si>
  <si>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</si>
  <si>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</si>
  <si>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</si>
  <si>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</si>
  <si>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</si>
  <si>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</si>
  <si>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</si>
  <si>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</si>
  <si>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</si>
  <si>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</si>
  <si>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</si>
  <si>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</si>
  <si>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</si>
  <si>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</si>
  <si>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</si>
  <si>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</si>
  <si>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</si>
  <si>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</si>
  <si>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</si>
  <si>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</si>
  <si>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</si>
  <si>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</si>
  <si>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</si>
  <si>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</si>
  <si>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</si>
  <si>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</si>
  <si>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</si>
  <si>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</si>
  <si>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</si>
  <si>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</si>
  <si>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</si>
  <si>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</si>
  <si>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</si>
  <si>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</si>
  <si>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</si>
  <si>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</si>
  <si>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</si>
  <si>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</si>
  <si>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</si>
  <si>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</si>
  <si>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</si>
  <si>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</si>
  <si>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</si>
  <si>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</si>
  <si>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</si>
  <si>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</si>
  <si>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</si>
  <si>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</si>
  <si>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</si>
  <si>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</si>
  <si>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</si>
  <si>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</si>
  <si>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</si>
  <si>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</si>
  <si>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</si>
  <si>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</si>
  <si>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</si>
  <si>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</si>
  <si>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</si>
  <si>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</si>
  <si>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</si>
  <si>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</si>
  <si>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</si>
  <si>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</si>
  <si>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</si>
  <si>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</si>
  <si>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</si>
  <si>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</si>
  <si>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</si>
  <si>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</si>
  <si>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</si>
  <si>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</si>
  <si>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</si>
  <si>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</si>
  <si>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</si>
  <si>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</si>
  <si>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</si>
  <si>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</si>
  <si>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</si>
  <si>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</si>
  <si>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</si>
  <si>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</si>
  <si>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</si>
  <si>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</si>
  <si>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</si>
  <si>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</si>
  <si>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</si>
  <si>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</si>
  <si>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</si>
  <si>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</si>
  <si>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</si>
  <si>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</si>
  <si>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</si>
  <si>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</si>
  <si>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</si>
  <si>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</si>
  <si>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</si>
  <si>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</si>
  <si>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</si>
  <si>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</si>
  <si>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</si>
  <si>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</si>
  <si>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</si>
  <si>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</si>
  <si>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</si>
  <si>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</si>
  <si>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</si>
  <si>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</si>
  <si>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</si>
  <si>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</si>
  <si>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</si>
  <si>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</si>
  <si>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</si>
  <si>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</si>
  <si>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</si>
  <si>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</si>
  <si>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</si>
  <si>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</si>
  <si>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</si>
  <si>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</si>
  <si>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</si>
  <si>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</si>
  <si>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</si>
  <si>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</si>
  <si>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</si>
  <si>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</si>
  <si>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</si>
  <si>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</si>
  <si>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</si>
  <si>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</si>
  <si>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</si>
  <si>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</si>
  <si>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</si>
  <si>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</si>
  <si>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</si>
  <si>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</si>
  <si>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</si>
  <si>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</si>
  <si>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</si>
  <si>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</si>
  <si>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</si>
  <si>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</si>
  <si>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</si>
  <si>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</si>
  <si>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</si>
  <si>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</si>
  <si>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</si>
  <si>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</si>
  <si>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</si>
  <si>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</si>
  <si>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</si>
  <si>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</si>
  <si>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</si>
  <si>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</si>
  <si>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</si>
  <si>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</si>
  <si>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</si>
  <si>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</si>
  <si>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</si>
  <si>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</si>
  <si>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</si>
  <si>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</si>
  <si>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</si>
  <si>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</si>
  <si>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</si>
  <si>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</si>
  <si>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</si>
  <si>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</si>
  <si>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</si>
  <si>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</si>
  <si>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</si>
  <si>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</si>
  <si>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</si>
  <si>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</si>
  <si>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</si>
  <si>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</si>
  <si>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</si>
  <si>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</si>
  <si>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</si>
  <si>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</si>
  <si>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</si>
  <si>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</si>
  <si>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</si>
  <si>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</si>
  <si>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</si>
  <si>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</si>
  <si>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</si>
  <si>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</si>
  <si>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</si>
  <si>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</si>
  <si>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</si>
  <si>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</si>
  <si>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</si>
  <si>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</si>
  <si>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</si>
  <si>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</si>
  <si>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</si>
  <si>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</si>
  <si>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</si>
  <si>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</si>
  <si>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</si>
  <si>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</si>
  <si>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</si>
  <si>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</si>
  <si>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</si>
  <si>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</si>
  <si>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</si>
  <si>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</si>
  <si>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</si>
  <si>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</si>
  <si>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</si>
  <si>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</si>
  <si>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</si>
  <si>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</si>
  <si>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</si>
  <si>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</si>
  <si>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</si>
  <si>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</si>
  <si>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</si>
  <si>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</si>
  <si>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</si>
  <si>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</si>
  <si>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</si>
  <si>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</si>
  <si>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</si>
  <si>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</si>
  <si>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</si>
  <si>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</si>
  <si>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</si>
  <si>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</si>
  <si>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</si>
  <si>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</si>
  <si>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</si>
  <si>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</si>
  <si>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</si>
  <si>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</si>
  <si>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</si>
  <si>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</si>
  <si>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</si>
  <si>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</si>
  <si>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</si>
  <si>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</si>
  <si>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</si>
  <si>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</si>
  <si>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</si>
  <si>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</si>
  <si>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</si>
  <si>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</si>
  <si>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</si>
  <si>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</si>
  <si>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</si>
  <si>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</si>
  <si>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</si>
  <si>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</si>
  <si>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</si>
  <si>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</si>
  <si>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</si>
  <si>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</si>
  <si>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</si>
  <si>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</si>
  <si>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</si>
  <si>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</si>
  <si>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</si>
  <si>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</si>
  <si>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</si>
  <si>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</si>
  <si>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</si>
  <si>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</si>
  <si>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</si>
  <si>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</si>
  <si>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</si>
  <si>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</si>
  <si>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</si>
  <si>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</si>
  <si>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</si>
  <si>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</si>
  <si>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</si>
  <si>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</si>
  <si>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</si>
  <si>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</si>
  <si>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</si>
  <si>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</si>
  <si>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</si>
  <si>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</si>
  <si>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</si>
  <si>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</si>
  <si>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</si>
  <si>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</si>
  <si>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</si>
  <si>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</si>
  <si>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</si>
  <si>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</si>
  <si>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</si>
  <si>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</si>
  <si>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</si>
  <si>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</si>
  <si>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</si>
  <si>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</si>
  <si>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</si>
  <si>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</si>
  <si>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</si>
  <si>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</si>
  <si>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</si>
  <si>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</si>
  <si>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</si>
  <si>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</si>
  <si>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</si>
  <si>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</si>
  <si>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</si>
  <si>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</si>
  <si>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</si>
  <si>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</si>
  <si>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</si>
  <si>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</si>
  <si>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</si>
  <si>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</si>
  <si>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</si>
  <si>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</si>
  <si>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</si>
  <si>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</si>
  <si>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</si>
  <si>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</si>
  <si>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</si>
  <si>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</si>
  <si>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</si>
  <si>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</si>
  <si>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</si>
  <si>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</si>
  <si>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</si>
  <si>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</si>
  <si>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</si>
  <si>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</si>
  <si>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</si>
  <si>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</si>
  <si>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</si>
  <si>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</si>
  <si>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</si>
  <si>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</si>
  <si>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</si>
  <si>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</si>
  <si>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</si>
  <si>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</si>
  <si>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</si>
  <si>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</si>
  <si>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</si>
  <si>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</si>
  <si>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</si>
  <si>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</si>
  <si>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</si>
  <si>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</si>
  <si>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</si>
  <si>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</si>
  <si>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</si>
  <si>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</si>
  <si>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</si>
  <si>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</si>
  <si>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</si>
  <si>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</si>
  <si>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</si>
  <si>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</si>
  <si>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</si>
  <si>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</si>
  <si>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</si>
  <si>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</si>
  <si>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</si>
  <si>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</si>
  <si>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</si>
  <si>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</si>
  <si>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</si>
  <si>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</si>
  <si>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</si>
  <si>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</si>
  <si>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</si>
  <si>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</si>
  <si>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</si>
  <si>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</si>
  <si>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</si>
  <si>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</si>
  <si>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</si>
  <si>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</si>
  <si>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</si>
  <si>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</si>
  <si>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</si>
  <si>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</si>
  <si>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</si>
  <si>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</si>
  <si>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</si>
  <si>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</si>
  <si>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</si>
  <si>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</si>
  <si>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</si>
  <si>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</si>
  <si>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</si>
  <si>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</si>
  <si>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</si>
  <si>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</si>
  <si>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</si>
  <si>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</si>
  <si>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</si>
  <si>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</si>
  <si>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</si>
  <si>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</si>
  <si>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</si>
  <si>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</si>
  <si>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</si>
  <si>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</si>
  <si>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</si>
  <si>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</si>
  <si>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</si>
  <si>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</si>
  <si>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</si>
  <si>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</si>
  <si>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</si>
  <si>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</si>
  <si>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</si>
  <si>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</si>
  <si>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</si>
  <si>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</si>
  <si>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</si>
  <si>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</si>
  <si>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</si>
  <si>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</si>
  <si>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</si>
  <si>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</si>
  <si>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</si>
  <si>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</si>
  <si>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</si>
  <si>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</si>
  <si>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</si>
  <si>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</si>
  <si>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</si>
  <si>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</si>
  <si>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</si>
  <si>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</si>
  <si>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Guoxin</t>
  </si>
  <si>
    <t>Tian</t>
  </si>
  <si>
    <t>LBNL</t>
  </si>
  <si>
    <t>1 Cyclotron Rd</t>
  </si>
  <si>
    <t>Berkeley</t>
  </si>
  <si>
    <t>510 486-5141</t>
  </si>
  <si>
    <t>4-1</t>
  </si>
  <si>
    <t>Ship rad samples back to:</t>
  </si>
  <si>
    <t>Lawrence Berkeley National Laboratory</t>
  </si>
  <si>
    <t>1 Cyclotron Road, MS 75R0123</t>
  </si>
  <si>
    <t>Berkeley, CA 94720</t>
  </si>
  <si>
    <t>tel: (510) 486-4043</t>
  </si>
  <si>
    <t>fax: (510) 486-6939</t>
  </si>
  <si>
    <t>GTSC0945</t>
  </si>
  <si>
    <t>GTSC0946</t>
  </si>
  <si>
    <t>GTSC0947</t>
  </si>
  <si>
    <t>GTSC0948</t>
  </si>
  <si>
    <t>GTSC0949</t>
  </si>
  <si>
    <t>GTSC0950</t>
  </si>
  <si>
    <t>William Rowley/Steve Sohner</t>
  </si>
  <si>
    <t>EH&amp;S Inventory #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</si>
</sst>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oxin Tian" refreshedDate="40883.713327314814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4">
        <s v="U-238"/>
        <m/>
        <s v="Cm-248" u="1"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0.02" maxValue="0.1"/>
    </cacheField>
    <cacheField name="Activity (Bq)" numFmtId="11">
      <sharedItems containsMixedTypes="1" containsNumber="1" minValue="248.64" maxValue="1243.2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6.72E-9" maxValue="3.3600000000000003E-8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0945"/>
    <x v="0"/>
    <n v="0.02"/>
    <n v="248.64"/>
    <s v="Liquid"/>
    <s v="Other"/>
    <n v="1"/>
    <s v="4e"/>
    <n v="1"/>
    <n v="6.72E-9"/>
  </r>
  <r>
    <s v="GTSC0946"/>
    <x v="0"/>
    <n v="0.02"/>
    <n v="248.64"/>
    <s v="Liquid"/>
    <s v="Other"/>
    <n v="1"/>
    <s v="4e"/>
    <m/>
    <n v="6.72E-9"/>
  </r>
  <r>
    <s v="GTSC0947"/>
    <x v="0"/>
    <n v="0.02"/>
    <n v="248.64"/>
    <s v="Liquid"/>
    <s v="Other"/>
    <n v="1"/>
    <s v="4e"/>
    <m/>
    <n v="6.72E-9"/>
  </r>
  <r>
    <s v="GTSC0948"/>
    <x v="0"/>
    <n v="0.02"/>
    <n v="248.64"/>
    <s v="Liquid"/>
    <s v="Other"/>
    <n v="1"/>
    <s v="4e"/>
    <m/>
    <n v="6.72E-9"/>
  </r>
  <r>
    <s v="GTSC0949"/>
    <x v="0"/>
    <n v="0.02"/>
    <n v="248.64"/>
    <s v="Liquid"/>
    <s v="Other"/>
    <n v="1"/>
    <s v="4e"/>
    <m/>
    <n v="6.72E-9"/>
  </r>
  <r>
    <s v="GTSC0950"/>
    <x v="0"/>
    <n v="0.1"/>
    <n v="1243.2"/>
    <s v="Slurry/Paste"/>
    <s v="Oxide"/>
    <n v="1"/>
    <s v="4e"/>
    <m/>
    <n v="3.3600000000000003E-8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5">
        <item m="1" x="21"/>
        <item m="1" x="23"/>
        <item m="1" x="18"/>
        <item m="1" x="20"/>
        <item m="1" x="5"/>
        <item m="1" x="10"/>
        <item m="1" x="16"/>
        <item m="1" x="17"/>
        <item m="1" x="3"/>
        <item m="1" x="15"/>
        <item m="1" x="8"/>
        <item m="1" x="19"/>
        <item m="1" x="22"/>
        <item m="1" x="9"/>
        <item m="1" x="11"/>
        <item m="1" x="12"/>
        <item m="1" x="7"/>
        <item m="1" x="13"/>
        <item m="1" x="14"/>
        <item m="1" x="4"/>
        <item x="0"/>
        <item m="1" x="2"/>
        <item x="1"/>
        <item m="1" x="6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D44" sqref="D44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877</v>
      </c>
    </row>
    <row r="3" spans="1:3">
      <c r="A3" s="18" t="s">
        <v>9</v>
      </c>
      <c r="B3" s="11" t="s">
        <v>878</v>
      </c>
    </row>
    <row r="4" spans="1:3">
      <c r="A4" s="18" t="s">
        <v>12</v>
      </c>
      <c r="B4" s="11" t="s">
        <v>879</v>
      </c>
    </row>
    <row r="5" spans="1:3">
      <c r="A5" s="18" t="s">
        <v>10</v>
      </c>
      <c r="B5" s="11" t="s">
        <v>880</v>
      </c>
      <c r="C5" s="9" t="s">
        <v>884</v>
      </c>
    </row>
    <row r="6" spans="1:3">
      <c r="A6" s="18" t="s">
        <v>11</v>
      </c>
      <c r="B6" s="11"/>
      <c r="C6" s="9" t="s">
        <v>896</v>
      </c>
    </row>
    <row r="7" spans="1:3">
      <c r="A7" s="18" t="s">
        <v>13</v>
      </c>
      <c r="B7" s="11" t="s">
        <v>881</v>
      </c>
      <c r="C7" s="9" t="s">
        <v>885</v>
      </c>
    </row>
    <row r="8" spans="1:3">
      <c r="A8" s="18" t="s">
        <v>14</v>
      </c>
      <c r="B8" s="11" t="s">
        <v>25</v>
      </c>
      <c r="C8" s="9" t="s">
        <v>886</v>
      </c>
    </row>
    <row r="9" spans="1:3">
      <c r="A9" s="18" t="s">
        <v>15</v>
      </c>
      <c r="B9" s="11">
        <v>94720</v>
      </c>
      <c r="C9" s="9" t="s">
        <v>887</v>
      </c>
    </row>
    <row r="10" spans="1:3">
      <c r="A10" s="18" t="s">
        <v>809</v>
      </c>
      <c r="B10" s="11"/>
      <c r="C10" s="9" t="s">
        <v>888</v>
      </c>
    </row>
    <row r="11" spans="1:3">
      <c r="A11" s="18" t="s">
        <v>26</v>
      </c>
      <c r="B11" s="11" t="s">
        <v>882</v>
      </c>
      <c r="C11" s="9" t="s">
        <v>889</v>
      </c>
    </row>
    <row r="12" spans="1:3">
      <c r="A12" s="18" t="s">
        <v>839</v>
      </c>
      <c r="B12" s="23">
        <v>3628</v>
      </c>
    </row>
    <row r="13" spans="1:3">
      <c r="A13" s="18" t="s">
        <v>16</v>
      </c>
      <c r="B13" s="12">
        <v>40856</v>
      </c>
    </row>
    <row r="14" spans="1:3">
      <c r="A14" s="18" t="s">
        <v>41</v>
      </c>
      <c r="B14" s="39" t="s">
        <v>883</v>
      </c>
    </row>
    <row r="15" spans="1:3">
      <c r="A15" s="18" t="s">
        <v>40</v>
      </c>
      <c r="B15" s="12">
        <v>40886</v>
      </c>
      <c r="C15" s="9" t="s">
        <v>854</v>
      </c>
    </row>
    <row r="16" spans="1:3">
      <c r="A16" s="18" t="s">
        <v>811</v>
      </c>
      <c r="B16" s="14">
        <v>40889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>
        <v>1</v>
      </c>
      <c r="C18" s="9" t="s">
        <v>43</v>
      </c>
    </row>
    <row r="19" spans="1:34">
      <c r="A19" s="18" t="s">
        <v>808</v>
      </c>
      <c r="B19" s="11">
        <v>6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9" t="s">
        <v>897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890</v>
      </c>
      <c r="B24" s="9" t="s">
        <v>35</v>
      </c>
      <c r="C24" s="19">
        <v>0.02</v>
      </c>
      <c r="D24" s="31">
        <f>IF(Table5[[#This Row],[Mass (g)]]="","",Table5[[#This Row],[Mass (g)]]*VLOOKUP(Table5[[#This Row],[Nuclide]],Doedata,4)*37000000000)</f>
        <v>248.64</v>
      </c>
      <c r="E24" s="10" t="s">
        <v>815</v>
      </c>
      <c r="F24" s="10" t="s">
        <v>821</v>
      </c>
      <c r="G24" s="10">
        <v>1</v>
      </c>
      <c r="H24" s="10" t="s">
        <v>864</v>
      </c>
      <c r="I24" s="10">
        <v>1</v>
      </c>
      <c r="J24" s="27">
        <f>IF(Table5[[#This Row],[Activity (Bq)]]="","",Table5[[#This Row],[Activity (Bq)]]/37000000000)</f>
        <v>6.72E-9</v>
      </c>
      <c r="K24" s="9">
        <v>10876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891</v>
      </c>
      <c r="B25" s="9" t="s">
        <v>35</v>
      </c>
      <c r="C25" s="19">
        <v>0.02</v>
      </c>
      <c r="D25" s="31">
        <f>IF(Table5[[#This Row],[Mass (g)]]="","",Table5[[#This Row],[Mass (g)]]*VLOOKUP(Table5[[#This Row],[Nuclide]],Doedata,4)*37000000000)</f>
        <v>248.64</v>
      </c>
      <c r="E25" s="10" t="s">
        <v>815</v>
      </c>
      <c r="F25" s="10" t="s">
        <v>821</v>
      </c>
      <c r="G25" s="10">
        <v>1</v>
      </c>
      <c r="H25" s="10" t="s">
        <v>864</v>
      </c>
      <c r="I25" s="10"/>
      <c r="J25" s="27">
        <f>IF(Table5[[#This Row],[Activity (Bq)]]="","",Table5[[#This Row],[Activity (Bq)]]/37000000000)</f>
        <v>6.72E-9</v>
      </c>
      <c r="K25" s="9">
        <v>10876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892</v>
      </c>
      <c r="B26" s="9" t="s">
        <v>35</v>
      </c>
      <c r="C26" s="19">
        <v>0.02</v>
      </c>
      <c r="D26" s="31">
        <f>IF(Table5[[#This Row],[Mass (g)]]="","",Table5[[#This Row],[Mass (g)]]*VLOOKUP(Table5[[#This Row],[Nuclide]],Doedata,4)*37000000000)</f>
        <v>248.64</v>
      </c>
      <c r="E26" s="10" t="s">
        <v>815</v>
      </c>
      <c r="F26" s="10" t="s">
        <v>821</v>
      </c>
      <c r="G26" s="10">
        <v>1</v>
      </c>
      <c r="H26" s="10" t="s">
        <v>864</v>
      </c>
      <c r="I26" s="10"/>
      <c r="J26" s="27">
        <f>IF(Table5[[#This Row],[Activity (Bq)]]="","",Table5[[#This Row],[Activity (Bq)]]/37000000000)</f>
        <v>6.72E-9</v>
      </c>
      <c r="K26" s="9">
        <v>10876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893</v>
      </c>
      <c r="B27" s="9" t="s">
        <v>35</v>
      </c>
      <c r="C27" s="19">
        <v>0.02</v>
      </c>
      <c r="D27" s="31">
        <f>IF(Table5[[#This Row],[Mass (g)]]="","",Table5[[#This Row],[Mass (g)]]*VLOOKUP(Table5[[#This Row],[Nuclide]],Doedata,4)*37000000000)</f>
        <v>248.64</v>
      </c>
      <c r="E27" s="10" t="s">
        <v>815</v>
      </c>
      <c r="F27" s="10" t="s">
        <v>821</v>
      </c>
      <c r="G27" s="10">
        <v>1</v>
      </c>
      <c r="H27" s="10" t="s">
        <v>864</v>
      </c>
      <c r="I27" s="10"/>
      <c r="J27" s="27">
        <f>IF(Table5[[#This Row],[Activity (Bq)]]="","",Table5[[#This Row],[Activity (Bq)]]/37000000000)</f>
        <v>6.72E-9</v>
      </c>
      <c r="K27" s="9">
        <v>10876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894</v>
      </c>
      <c r="B28" s="9" t="s">
        <v>35</v>
      </c>
      <c r="C28" s="19">
        <v>0.02</v>
      </c>
      <c r="D28" s="31">
        <f>IF(Table5[[#This Row],[Mass (g)]]="","",Table5[[#This Row],[Mass (g)]]*VLOOKUP(Table5[[#This Row],[Nuclide]],Doedata,4)*37000000000)</f>
        <v>248.64</v>
      </c>
      <c r="E28" s="10" t="s">
        <v>815</v>
      </c>
      <c r="F28" s="10" t="s">
        <v>821</v>
      </c>
      <c r="G28" s="10">
        <v>1</v>
      </c>
      <c r="H28" s="10" t="s">
        <v>864</v>
      </c>
      <c r="I28" s="10"/>
      <c r="J28" s="27">
        <f>IF(Table5[[#This Row],[Activity (Bq)]]="","",Table5[[#This Row],[Activity (Bq)]]/37000000000)</f>
        <v>6.72E-9</v>
      </c>
      <c r="K28" s="9">
        <v>10876</v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895</v>
      </c>
      <c r="B29" s="9" t="s">
        <v>35</v>
      </c>
      <c r="C29" s="19">
        <v>0.1</v>
      </c>
      <c r="D29" s="31">
        <f>IF(Table5[[#This Row],[Mass (g)]]="","",Table5[[#This Row],[Mass (g)]]*VLOOKUP(Table5[[#This Row],[Nuclide]],Doedata,4)*37000000000)</f>
        <v>1243.2</v>
      </c>
      <c r="E29" s="10" t="s">
        <v>820</v>
      </c>
      <c r="F29" s="10" t="s">
        <v>31</v>
      </c>
      <c r="G29" s="10">
        <v>1</v>
      </c>
      <c r="H29" s="10" t="s">
        <v>864</v>
      </c>
      <c r="I29" s="10"/>
      <c r="J29" s="27">
        <f>IF(Table5[[#This Row],[Activity (Bq)]]="","",Table5[[#This Row],[Activity (Bq)]]/37000000000)</f>
        <v>3.3600000000000003E-8</v>
      </c>
      <c r="K29" s="9">
        <v>10876</v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4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A2" sqref="A2:D10"/>
    </sheetView>
  </sheetViews>
  <sheetFormatPr defaultRowHeight="15"/>
  <cols>
    <col min="1" max="1" width="13.57031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35</v>
      </c>
      <c r="B5" s="20">
        <v>0.2</v>
      </c>
      <c r="C5" s="20">
        <v>2486.3999999999996</v>
      </c>
      <c r="D5" s="20">
        <v>6.7199999999999993E-8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0.2</v>
      </c>
      <c r="C7" s="20">
        <v>2486.3999999999996</v>
      </c>
      <c r="D7" s="20">
        <v>6.7199999999999993E-8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05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876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Guoxin Tian</cp:lastModifiedBy>
  <cp:lastPrinted>2011-12-07T01:26:05Z</cp:lastPrinted>
  <dcterms:created xsi:type="dcterms:W3CDTF">2010-11-12T20:51:00Z</dcterms:created>
  <dcterms:modified xsi:type="dcterms:W3CDTF">2011-12-08T17:05:45Z</dcterms:modified>
</cp:coreProperties>
</file>