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75" i="1"/>
  <c r="J75"/>
  <c r="D76"/>
  <c r="J76" s="1"/>
  <c r="D77"/>
  <c r="J77" s="1"/>
  <c r="D78"/>
  <c r="J78" s="1"/>
  <c r="D79"/>
  <c r="J79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199"/>
  <c r="J199"/>
  <c r="D200"/>
  <c r="J200" s="1"/>
  <c r="D201"/>
  <c r="J201" s="1"/>
  <c r="D202"/>
  <c r="J202" s="1"/>
  <c r="D203"/>
  <c r="J203"/>
  <c r="D204"/>
  <c r="J204" s="1"/>
  <c r="D205"/>
  <c r="J205" s="1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<sst xmlns="http://schemas.openxmlformats.org/spreadsheetml/2006/main" count="3299" uniqueCount="892">
  <si>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</si>
  <si>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</si>
  <si>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</si>
  <si>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</si>
  <si>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</si>
  <si>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</si>
  <si>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</si>
  <si>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</si>
  <si>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</si>
  <si>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</si>
  <si>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</si>
  <si>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</si>
  <si>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</si>
  <si>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</si>
  <si>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</si>
  <si>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</si>
  <si>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</si>
  <si>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</si>
  <si>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</si>
  <si>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</si>
  <si>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</si>
  <si>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</si>
  <si>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</si>
  <si>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</si>
  <si>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</si>
  <si>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</si>
  <si>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</si>
  <si>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</si>
  <si>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</si>
  <si>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</si>
  <si>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</si>
  <si>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</si>
  <si>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</si>
  <si>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</si>
  <si>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</si>
  <si>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</si>
  <si>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</si>
  <si>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</si>
  <si>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</si>
  <si>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</si>
  <si>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</si>
  <si>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</si>
  <si>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</si>
  <si>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</si>
  <si>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</si>
  <si>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</si>
  <si>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</si>
  <si>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</si>
  <si>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</si>
  <si>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</si>
  <si>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</si>
  <si>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</si>
  <si>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</si>
  <si>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</si>
  <si>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</si>
  <si>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</si>
  <si>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</si>
  <si>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</si>
  <si>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</si>
  <si>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</si>
  <si>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</si>
  <si>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</si>
  <si>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</si>
  <si>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</si>
  <si>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</si>
  <si>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</si>
  <si>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</si>
  <si>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</si>
  <si>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</si>
  <si>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</si>
  <si>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</si>
  <si>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</si>
  <si>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</si>
  <si>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</si>
  <si>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</si>
  <si>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</si>
  <si>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</si>
  <si>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</si>
  <si>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</si>
  <si>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</si>
  <si>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</si>
  <si>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</si>
  <si>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</si>
  <si>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</si>
  <si>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</si>
  <si>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</si>
  <si>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</si>
  <si>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</si>
  <si>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</si>
  <si>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</si>
  <si>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</si>
  <si>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</si>
  <si>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</si>
  <si>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</si>
  <si>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</si>
  <si>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</si>
  <si>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</si>
  <si>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</si>
  <si>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</si>
  <si>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</si>
  <si>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</si>
  <si>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</si>
  <si>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</si>
  <si>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</si>
  <si>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</si>
  <si>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</si>
  <si>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</si>
  <si>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</si>
  <si>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</si>
  <si>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</si>
  <si>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</si>
  <si>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</si>
  <si>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</si>
  <si>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</si>
  <si>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</si>
  <si>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</si>
  <si>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</si>
  <si>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</si>
  <si>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</si>
  <si>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</si>
  <si>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</si>
  <si>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</si>
  <si>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</si>
  <si>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</si>
  <si>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</si>
  <si>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</si>
  <si>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</si>
  <si>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</si>
  <si>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</si>
  <si>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</si>
  <si>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</si>
  <si>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</si>
  <si>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</si>
  <si>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</si>
  <si>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</si>
  <si>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</si>
  <si>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</si>
  <si>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</si>
  <si>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</si>
  <si>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</si>
  <si>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</si>
  <si>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</si>
  <si>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</si>
  <si>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</si>
  <si>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</si>
  <si>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</si>
  <si>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</si>
  <si>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</si>
  <si>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</si>
  <si>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</si>
  <si>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</si>
  <si>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</si>
  <si>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</si>
  <si>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</si>
  <si>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</si>
  <si>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</si>
  <si>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</si>
  <si>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</si>
  <si>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</si>
  <si>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</si>
  <si>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</si>
  <si>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</si>
  <si>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</si>
  <si>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</si>
  <si>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</si>
  <si>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</si>
  <si>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</si>
  <si>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</si>
  <si>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</si>
  <si>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</si>
  <si>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</si>
  <si>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</si>
  <si>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</si>
  <si>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</si>
  <si>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</si>
  <si>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</si>
  <si>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</si>
  <si>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</si>
  <si>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</si>
  <si>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</si>
  <si>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</si>
  <si>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</si>
  <si>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</si>
  <si>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</si>
  <si>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</si>
  <si>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</si>
  <si>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</si>
  <si>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</si>
  <si>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</si>
  <si>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</si>
  <si>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</si>
  <si>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</si>
  <si>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</si>
  <si>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</si>
  <si>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</si>
  <si>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</si>
  <si>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</si>
  <si>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</si>
  <si>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</si>
  <si>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</si>
  <si>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</si>
  <si>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</si>
  <si>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</si>
  <si>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</si>
  <si>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</si>
  <si>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</si>
  <si>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</si>
  <si>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</si>
  <si>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</si>
  <si>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</si>
  <si>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</si>
  <si>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</si>
  <si>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</si>
  <si>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</si>
  <si>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</si>
  <si>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</si>
  <si>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</si>
  <si>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</si>
  <si>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</si>
  <si>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</si>
  <si>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</si>
  <si>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</si>
  <si>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</si>
  <si>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</si>
  <si>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</si>
  <si>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</si>
  <si>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</si>
  <si>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</si>
  <si>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</si>
  <si>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</si>
  <si>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</si>
  <si>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</si>
  <si>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</si>
  <si>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</si>
  <si>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</si>
  <si>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</si>
  <si>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</si>
  <si>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</si>
  <si>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</si>
  <si>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</si>
  <si>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</si>
  <si>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</si>
  <si>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</si>
  <si>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</si>
  <si>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</si>
  <si>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</si>
  <si>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</si>
  <si>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</si>
  <si>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</si>
  <si>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</si>
  <si>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</si>
  <si>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</si>
  <si>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</si>
  <si>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</si>
  <si>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</si>
  <si>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</si>
  <si>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</si>
  <si>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</si>
  <si>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</si>
  <si>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</si>
  <si>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</si>
  <si>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</si>
  <si>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</si>
  <si>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</si>
  <si>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</si>
  <si>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</si>
  <si>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</si>
  <si>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</si>
  <si>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</si>
  <si>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</si>
  <si>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</si>
  <si>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</si>
  <si>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</si>
  <si>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</si>
  <si>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</si>
  <si>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</si>
  <si>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</si>
  <si>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</si>
  <si>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</si>
  <si>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</si>
  <si>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</si>
  <si>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</si>
  <si>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</si>
  <si>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</si>
  <si>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</si>
  <si>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</si>
  <si>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</si>
  <si>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</si>
  <si>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</si>
  <si>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</si>
  <si>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</si>
  <si>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</si>
  <si>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</si>
  <si>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</si>
  <si>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</si>
  <si>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</si>
  <si>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</si>
  <si>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</si>
  <si>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</si>
  <si>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</si>
  <si>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</si>
  <si>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</si>
  <si>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</si>
  <si>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</si>
  <si>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</si>
  <si>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</si>
  <si>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</si>
  <si>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</si>
  <si>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</si>
  <si>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</si>
  <si>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</si>
  <si>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</si>
  <si>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</si>
  <si>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</si>
  <si>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</si>
  <si>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</si>
  <si>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</si>
  <si>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</si>
  <si>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</si>
  <si>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</si>
  <si>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</si>
  <si>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</si>
  <si>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</si>
  <si>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</si>
  <si>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</si>
  <si>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</si>
  <si>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</si>
  <si>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</si>
  <si>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</si>
  <si>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</si>
  <si>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</si>
  <si>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</si>
  <si>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</si>
  <si>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</si>
  <si>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</si>
  <si>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</si>
  <si>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</si>
  <si>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</si>
  <si>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</si>
  <si>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</si>
  <si>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</si>
  <si>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</si>
  <si>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</si>
  <si>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</si>
  <si>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</si>
  <si>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</si>
  <si>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</si>
  <si>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</si>
  <si>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</si>
  <si>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</si>
  <si>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</si>
  <si>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</si>
  <si>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</si>
  <si>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</si>
  <si>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</si>
  <si>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</si>
  <si>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</si>
  <si>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</si>
  <si>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</si>
  <si>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</si>
  <si>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</si>
  <si>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</si>
  <si>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</si>
  <si>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</si>
  <si>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</si>
  <si>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</si>
  <si>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</si>
  <si>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</si>
  <si>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</si>
  <si>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</si>
  <si>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</si>
  <si>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</si>
  <si>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</si>
  <si>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</si>
  <si>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</si>
  <si>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</si>
  <si>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</si>
  <si>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</si>
  <si>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</si>
  <si>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</si>
  <si>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</si>
  <si>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</si>
  <si>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</si>
  <si>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</si>
  <si>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</si>
  <si>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</si>
  <si>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</si>
  <si>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</si>
  <si>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</si>
  <si>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</si>
  <si>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</si>
  <si>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</si>
  <si>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</si>
  <si>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</si>
  <si>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</si>
  <si>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</si>
  <si>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</si>
  <si>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</si>
  <si>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</si>
  <si>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</si>
  <si>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</si>
  <si>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</si>
  <si>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</si>
  <si>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</si>
  <si>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</si>
  <si>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</si>
  <si>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</si>
  <si>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</si>
  <si>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</si>
  <si>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</si>
  <si>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</si>
  <si>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</si>
  <si>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</si>
  <si>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</si>
  <si>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</si>
  <si>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</si>
  <si>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</si>
  <si>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</si>
  <si>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</si>
  <si>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</si>
  <si>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</si>
  <si>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</si>
  <si>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</si>
  <si>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</si>
  <si>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</si>
  <si>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</si>
  <si>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</si>
  <si>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</si>
  <si>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</si>
  <si>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</si>
  <si>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</si>
  <si>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</si>
  <si>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</si>
  <si>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</si>
  <si>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</si>
  <si>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</si>
  <si>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</si>
  <si>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</si>
  <si>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</si>
  <si>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</si>
  <si>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</si>
  <si>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</si>
  <si>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</si>
  <si>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</si>
  <si>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</si>
  <si>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</si>
  <si>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</si>
  <si>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</si>
  <si>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</si>
  <si>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</si>
  <si>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</si>
  <si>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</si>
  <si>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</si>
  <si>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</si>
  <si>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</si>
  <si>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</si>
  <si>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</si>
  <si>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</si>
  <si>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</si>
  <si>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</si>
  <si>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</si>
  <si>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</si>
  <si>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</si>
  <si>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</si>
  <si>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</si>
  <si>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</si>
  <si>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</si>
  <si>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</si>
  <si>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</si>
  <si>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</si>
  <si>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</si>
  <si>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</si>
  <si>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</si>
  <si>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</si>
  <si>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</si>
  <si>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</si>
  <si>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</si>
  <si>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</si>
  <si>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</si>
  <si>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</si>
  <si>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</si>
  <si>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</si>
  <si>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</si>
  <si>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</si>
  <si>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</si>
  <si>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</si>
  <si>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</si>
  <si>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</si>
  <si>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</si>
  <si>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</si>
  <si>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</si>
  <si>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</si>
  <si>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</si>
  <si>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</si>
  <si>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</si>
  <si>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</si>
  <si>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</si>
  <si>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</si>
  <si>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</si>
  <si>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</si>
  <si>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</si>
  <si>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</si>
  <si>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</si>
  <si>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</si>
  <si>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</si>
  <si>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</si>
  <si>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</si>
  <si>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</si>
  <si>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</si>
  <si>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</si>
  <si>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</si>
  <si>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</si>
  <si>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</si>
  <si>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</si>
  <si>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</si>
  <si>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</si>
  <si>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</si>
  <si>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</si>
  <si>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</si>
  <si>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</si>
  <si>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</si>
  <si>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</si>
  <si>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</si>
  <si>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</si>
  <si>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</si>
  <si>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</si>
  <si>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</si>
  <si>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</si>
  <si>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</si>
  <si>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</si>
  <si>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</si>
  <si>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</si>
  <si>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</si>
  <si>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</si>
  <si>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</si>
  <si>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</si>
  <si>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</si>
  <si>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</si>
  <si>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</si>
  <si>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</si>
  <si>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</si>
  <si>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</si>
  <si>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</si>
  <si>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</si>
  <si>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</si>
  <si>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</si>
  <si>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</si>
  <si>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</si>
  <si>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</si>
  <si>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</si>
  <si>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</si>
  <si>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</si>
  <si>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</si>
  <si>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</si>
  <si>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</si>
  <si>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</si>
  <si>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</si>
  <si>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</si>
  <si>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</si>
  <si>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</si>
  <si>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</si>
  <si>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</si>
  <si>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</si>
  <si>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</si>
  <si>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</si>
  <si>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</si>
  <si>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</si>
  <si>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</si>
  <si>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</si>
  <si>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</si>
  <si>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</si>
  <si>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</si>
  <si>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</si>
  <si>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</si>
  <si>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</si>
  <si>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</si>
  <si>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</si>
  <si>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</si>
  <si>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</si>
  <si>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</si>
  <si>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</si>
  <si>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</si>
  <si>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</si>
  <si>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</si>
  <si>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</si>
  <si>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</si>
  <si>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</si>
  <si>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</si>
  <si>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</si>
  <si>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</si>
  <si>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</si>
  <si>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</si>
  <si>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</si>
  <si>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</si>
  <si>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</si>
  <si>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</si>
  <si>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</si>
  <si>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</si>
  <si>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</si>
  <si>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</si>
  <si>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</si>
  <si>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</si>
  <si>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</si>
  <si>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</si>
  <si>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</si>
  <si>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</si>
  <si>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</si>
  <si>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</si>
  <si>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</si>
  <si>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</si>
  <si>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</si>
  <si>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</si>
  <si>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</si>
  <si>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</si>
  <si>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</si>
  <si>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</si>
  <si>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</si>
  <si>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</si>
  <si>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</si>
  <si>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</si>
  <si>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</si>
  <si>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</si>
  <si>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</si>
  <si>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</si>
  <si>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</si>
  <si>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</si>
  <si>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</si>
  <si>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</si>
  <si>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</si>
  <si>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</si>
  <si>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</si>
  <si>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</si>
  <si>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</si>
  <si>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</si>
  <si>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</si>
  <si>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</si>
  <si>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</si>
  <si>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</si>
  <si>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</si>
  <si>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</si>
  <si>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</si>
  <si>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</si>
  <si>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</si>
  <si>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</si>
  <si>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</si>
  <si>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</si>
  <si>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</si>
  <si>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</si>
  <si>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</si>
  <si>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</si>
  <si>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</si>
  <si>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</si>
  <si>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</si>
  <si>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</si>
  <si>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</si>
  <si>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</si>
  <si>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</si>
  <si>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</si>
  <si>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</si>
  <si>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</si>
  <si>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</si>
  <si>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</si>
  <si>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</si>
  <si>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</si>
  <si>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</si>
  <si>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</si>
  <si>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</si>
  <si>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</si>
  <si>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</si>
  <si>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</si>
  <si>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</si>
  <si>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</si>
  <si>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</si>
  <si>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</si>
  <si>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</si>
  <si>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</si>
  <si>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</si>
  <si>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</si>
  <si>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</si>
  <si>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</si>
  <si>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</si>
  <si>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</si>
  <si>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</si>
  <si>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</si>
  <si>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</si>
  <si>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</si>
  <si>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</si>
  <si>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</si>
  <si>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</si>
  <si>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</si>
  <si>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</si>
  <si>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</si>
  <si>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</si>
  <si>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</si>
  <si>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</si>
  <si>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</si>
  <si>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</si>
  <si>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</si>
  <si>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</si>
  <si>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</si>
  <si>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</si>
  <si>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</si>
  <si>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</si>
  <si>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</si>
  <si>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</si>
  <si>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</si>
  <si>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</si>
  <si>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</si>
  <si>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</si>
  <si>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</si>
  <si>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</si>
  <si>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</si>
  <si>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</si>
  <si>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</si>
  <si>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</si>
  <si>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</si>
  <si>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</si>
  <si>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</si>
  <si>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</si>
  <si>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</si>
  <si>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</si>
  <si>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</si>
  <si>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</si>
  <si>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</si>
  <si>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</si>
  <si>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</si>
  <si>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</si>
  <si>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</si>
  <si>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</si>
  <si>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</si>
  <si>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</si>
  <si>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</si>
  <si>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</si>
  <si>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</si>
  <si>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</si>
  <si>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</si>
  <si>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</si>
  <si>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</si>
  <si>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</si>
  <si>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</si>
  <si>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</si>
  <si>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</si>
  <si>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</si>
  <si>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</si>
  <si>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</si>
  <si>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</si>
  <si>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</si>
  <si>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</si>
  <si>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</si>
  <si>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</si>
  <si>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</si>
  <si>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</si>
  <si>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</si>
  <si>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</si>
  <si>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</si>
  <si>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</si>
  <si>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</si>
  <si>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</si>
  <si>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</si>
  <si>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</si>
  <si>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</si>
  <si>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</si>
  <si>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</si>
  <si>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</si>
  <si>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</si>
  <si>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</si>
  <si>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</si>
  <si>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</si>
  <si>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</si>
  <si>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</si>
  <si>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</si>
  <si>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</si>
  <si>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</si>
  <si>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</si>
  <si>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</si>
  <si>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</si>
  <si>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</si>
  <si>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</si>
  <si>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</si>
  <si>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</si>
  <si>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</si>
  <si>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</si>
  <si>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</si>
  <si>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</si>
  <si>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</si>
  <si>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</si>
  <si>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</si>
  <si>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</si>
  <si>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</si>
  <si>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</si>
  <si>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</si>
  <si>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</si>
  <si>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</si>
  <si>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</si>
  <si>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</si>
  <si>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</si>
  <si>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</si>
  <si>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</si>
  <si>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</si>
  <si>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</si>
  <si>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</si>
  <si>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</si>
  <si>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</si>
  <si>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</si>
  <si>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</si>
  <si>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</si>
  <si>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</si>
  <si>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</si>
  <si>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</si>
  <si>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</si>
  <si>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</si>
  <si>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</si>
  <si>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</si>
  <si>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</si>
  <si>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</si>
  <si>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</si>
  <si>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</si>
  <si>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</si>
  <si>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</si>
  <si>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</si>
  <si>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</si>
  <si>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</si>
  <si>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</si>
  <si>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</si>
  <si>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</si>
  <si>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</si>
  <si>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</si>
  <si>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</si>
  <si>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</si>
  <si>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</si>
  <si>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</si>
  <si>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</si>
  <si>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</si>
  <si>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</si>
  <si>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</si>
  <si>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</si>
  <si>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</si>
  <si>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</si>
  <si>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</si>
  <si>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</si>
  <si>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</si>
  <si>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</si>
  <si>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</si>
  <si>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</si>
  <si>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</si>
  <si>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</si>
  <si>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</si>
  <si>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</si>
  <si>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</si>
  <si>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</si>
  <si>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</si>
  <si>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</si>
  <si>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</si>
  <si>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</si>
  <si>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</si>
  <si>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</si>
  <si>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</si>
  <si>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</si>
  <si>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</si>
  <si>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</si>
  <si>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</si>
  <si>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</si>
  <si>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</si>
  <si>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</si>
  <si>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</si>
  <si>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</si>
  <si>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</si>
  <si>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</si>
  <si>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</si>
  <si>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</si>
  <si>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</si>
  <si>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</si>
  <si>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</si>
  <si>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</si>
  <si>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</si>
  <si>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</si>
  <si>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</si>
  <si>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</si>
  <si>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</si>
  <si>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</si>
  <si>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Alessi</t>
  </si>
  <si>
    <t>Dan</t>
  </si>
  <si>
    <t>EPFL Environmental Microbiology Lab</t>
  </si>
  <si>
    <t xml:space="preserve">CE 1 543 (Centre Est) </t>
  </si>
  <si>
    <t>Station 6</t>
  </si>
  <si>
    <t xml:space="preserve">CH-1015 </t>
  </si>
  <si>
    <t>Lausanne</t>
  </si>
  <si>
    <t>Switzerland</t>
  </si>
  <si>
    <t>41 (21) 693 5526</t>
  </si>
  <si>
    <t>NA (returning SLAC/Bargar samples)</t>
  </si>
  <si>
    <t>11/27/2011</t>
  </si>
  <si>
    <t>8638 2528 5496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</si>
</sst>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.5"/>
      <color theme="1"/>
      <name val="Consolas"/>
      <family val="3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  <xf numFmtId="11" fontId="0" fillId="0" borderId="0" xfId="0" applyNumberFormat="1" applyAlignment="1" applyProtection="1">
      <alignment horizontal="center"/>
      <protection locked="0"/>
    </xf>
    <xf numFmtId="0" fontId="11" fillId="0" borderId="0" xfId="0" applyFont="1"/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8" activePane="bottomLeft" state="frozenSplit"/>
      <selection activeCell="C5" sqref="C5"/>
      <selection pane="bottomLeft" activeCell="I36" sqref="I36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8">
      <c r="A1" s="9" t="s">
        <v>17</v>
      </c>
      <c r="B1" s="9" t="s">
        <v>18</v>
      </c>
    </row>
    <row r="2" spans="1:8">
      <c r="A2" s="17" t="s">
        <v>8</v>
      </c>
      <c r="B2" s="11" t="s">
        <v>880</v>
      </c>
    </row>
    <row r="3" spans="1:8">
      <c r="A3" s="17" t="s">
        <v>9</v>
      </c>
      <c r="B3" s="11" t="s">
        <v>881</v>
      </c>
    </row>
    <row r="4" spans="1:8">
      <c r="A4" s="17" t="s">
        <v>12</v>
      </c>
      <c r="B4" s="11" t="s">
        <v>882</v>
      </c>
    </row>
    <row r="5" spans="1:8">
      <c r="A5" s="17" t="s">
        <v>10</v>
      </c>
      <c r="B5" s="11" t="s">
        <v>883</v>
      </c>
      <c r="C5" s="9" t="s">
        <v>875</v>
      </c>
    </row>
    <row r="6" spans="1:8">
      <c r="A6" s="17" t="s">
        <v>11</v>
      </c>
      <c r="B6" s="11" t="s">
        <v>884</v>
      </c>
    </row>
    <row r="7" spans="1:8">
      <c r="A7" s="17" t="s">
        <v>879</v>
      </c>
      <c r="B7" s="11"/>
    </row>
    <row r="8" spans="1:8">
      <c r="A8" s="17" t="s">
        <v>13</v>
      </c>
      <c r="B8" s="11" t="s">
        <v>886</v>
      </c>
    </row>
    <row r="9" spans="1:8">
      <c r="A9" s="17" t="s">
        <v>14</v>
      </c>
      <c r="B9" s="11"/>
    </row>
    <row r="10" spans="1:8">
      <c r="A10" s="17" t="s">
        <v>15</v>
      </c>
      <c r="B10" t="s">
        <v>885</v>
      </c>
    </row>
    <row r="11" spans="1:8">
      <c r="A11" s="17" t="s">
        <v>809</v>
      </c>
      <c r="B11" s="11" t="s">
        <v>887</v>
      </c>
    </row>
    <row r="12" spans="1:8">
      <c r="A12" s="17" t="s">
        <v>26</v>
      </c>
      <c r="B12" s="22" t="s">
        <v>888</v>
      </c>
    </row>
    <row r="13" spans="1:8">
      <c r="A13" s="17" t="s">
        <v>839</v>
      </c>
      <c r="B13" s="12" t="s">
        <v>889</v>
      </c>
      <c r="H13" s="41"/>
    </row>
    <row r="14" spans="1:8">
      <c r="A14" s="17" t="s">
        <v>16</v>
      </c>
      <c r="B14" s="39" t="s">
        <v>890</v>
      </c>
    </row>
    <row r="15" spans="1:8">
      <c r="A15" s="17" t="s">
        <v>41</v>
      </c>
      <c r="B15" s="12" t="s">
        <v>889</v>
      </c>
      <c r="C15" s="9" t="s">
        <v>854</v>
      </c>
    </row>
    <row r="16" spans="1:8">
      <c r="A16" s="17" t="s">
        <v>40</v>
      </c>
      <c r="B16" s="13" t="s">
        <v>889</v>
      </c>
      <c r="C16" s="9" t="s">
        <v>854</v>
      </c>
    </row>
    <row r="17" spans="1:34">
      <c r="A17" s="17" t="s">
        <v>811</v>
      </c>
      <c r="B17" s="40" t="s">
        <v>889</v>
      </c>
      <c r="C17" s="9" t="s">
        <v>853</v>
      </c>
    </row>
    <row r="18" spans="1:34">
      <c r="A18" s="17" t="s">
        <v>42</v>
      </c>
      <c r="B18" s="11" t="s">
        <v>889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 t="s">
        <v>889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1.2E-2</v>
      </c>
      <c r="D24" s="30">
        <f>IF(Table5[[#This Row],[Mass (g)]]="","",Table5[[#This Row],[Mass (g)]]*VLOOKUP(Table5[[#This Row],[Nuclide]],Doedata,4)*37000000000)</f>
        <v>149.184</v>
      </c>
      <c r="E24" s="10" t="s">
        <v>30</v>
      </c>
      <c r="F24" s="10" t="s">
        <v>821</v>
      </c>
      <c r="G24" s="10">
        <v>1</v>
      </c>
      <c r="H24" s="10" t="s">
        <v>836</v>
      </c>
      <c r="I24" s="10"/>
      <c r="J24" s="26">
        <f>IF(Table5[[#This Row],[Activity (Bq)]]="","",Table5[[#This Row],[Activity (Bq)]]/37000000000)</f>
        <v>4.0320000000000001E-9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1.2E-2</v>
      </c>
      <c r="D25" s="30">
        <f>IF(Table5[[#This Row],[Mass (g)]]="","",Table5[[#This Row],[Mass (g)]]*VLOOKUP(Table5[[#This Row],[Nuclide]],Doedata,4)*37000000000)</f>
        <v>149.184</v>
      </c>
      <c r="E25" s="10" t="s">
        <v>30</v>
      </c>
      <c r="F25" s="10" t="s">
        <v>821</v>
      </c>
      <c r="G25" s="10">
        <v>1</v>
      </c>
      <c r="H25" s="10" t="s">
        <v>836</v>
      </c>
      <c r="I25" s="10"/>
      <c r="J25" s="26">
        <f>IF(Table5[[#This Row],[Activity (Bq)]]="","",Table5[[#This Row],[Activity (Bq)]]/37000000000)</f>
        <v>4.0320000000000001E-9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1.2E-2</v>
      </c>
      <c r="D26" s="30">
        <f>IF(Table5[[#This Row],[Mass (g)]]="","",Table5[[#This Row],[Mass (g)]]*VLOOKUP(Table5[[#This Row],[Nuclide]],Doedata,4)*37000000000)</f>
        <v>149.184</v>
      </c>
      <c r="E26" s="10" t="s">
        <v>30</v>
      </c>
      <c r="F26" s="10" t="s">
        <v>821</v>
      </c>
      <c r="G26" s="10">
        <v>1</v>
      </c>
      <c r="H26" s="10" t="s">
        <v>836</v>
      </c>
      <c r="I26" s="10"/>
      <c r="J26" s="26">
        <f>IF(Table5[[#This Row],[Activity (Bq)]]="","",Table5[[#This Row],[Activity (Bq)]]/37000000000)</f>
        <v>4.0320000000000001E-9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1.2E-2</v>
      </c>
      <c r="D27" s="30">
        <f>IF(Table5[[#This Row],[Mass (g)]]="","",Table5[[#This Row],[Mass (g)]]*VLOOKUP(Table5[[#This Row],[Nuclide]],Doedata,4)*37000000000)</f>
        <v>149.184</v>
      </c>
      <c r="E27" s="10" t="s">
        <v>30</v>
      </c>
      <c r="F27" s="10" t="s">
        <v>821</v>
      </c>
      <c r="G27" s="10">
        <v>1</v>
      </c>
      <c r="H27" s="10" t="s">
        <v>836</v>
      </c>
      <c r="I27" s="10"/>
      <c r="J27" s="26">
        <f>IF(Table5[[#This Row],[Activity (Bq)]]="","",Table5[[#This Row],[Activity (Bq)]]/37000000000)</f>
        <v>4.0320000000000001E-9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1.2E-2</v>
      </c>
      <c r="D28" s="30">
        <f>IF(Table5[[#This Row],[Mass (g)]]="","",Table5[[#This Row],[Mass (g)]]*VLOOKUP(Table5[[#This Row],[Nuclide]],Doedata,4)*37000000000)</f>
        <v>149.184</v>
      </c>
      <c r="E28" s="10" t="s">
        <v>30</v>
      </c>
      <c r="F28" s="10" t="s">
        <v>821</v>
      </c>
      <c r="G28" s="10">
        <v>1</v>
      </c>
      <c r="H28" s="10" t="s">
        <v>836</v>
      </c>
      <c r="I28" s="42" t="s">
        <v>891</v>
      </c>
      <c r="J28" s="26">
        <f>IF(Table5[[#This Row],[Activity (Bq)]]="","",Table5[[#This Row],[Activity (Bq)]]/37000000000)</f>
        <v>4.0320000000000001E-9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1.2E-2</v>
      </c>
      <c r="D29" s="30">
        <f>IF(Table5[[#This Row],[Mass (g)]]="","",Table5[[#This Row],[Mass (g)]]*VLOOKUP(Table5[[#This Row],[Nuclide]],Doedata,4)*37000000000)</f>
        <v>149.184</v>
      </c>
      <c r="E29" s="10" t="s">
        <v>30</v>
      </c>
      <c r="F29" s="10" t="s">
        <v>821</v>
      </c>
      <c r="G29" s="10">
        <v>1</v>
      </c>
      <c r="H29" s="10" t="s">
        <v>836</v>
      </c>
      <c r="I29" s="42" t="s">
        <v>891</v>
      </c>
      <c r="J29" s="26">
        <f>IF(Table5[[#This Row],[Activity (Bq)]]="","",Table5[[#This Row],[Activity (Bq)]]/37000000000)</f>
        <v>4.0320000000000001E-9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2.4E-2</v>
      </c>
      <c r="D30" s="30">
        <f>IF(Table5[[#This Row],[Mass (g)]]="","",Table5[[#This Row],[Mass (g)]]*VLOOKUP(Table5[[#This Row],[Nuclide]],Doedata,4)*37000000000)</f>
        <v>298.36799999999999</v>
      </c>
      <c r="E30" s="10" t="s">
        <v>30</v>
      </c>
      <c r="F30" s="10" t="s">
        <v>821</v>
      </c>
      <c r="G30" s="10">
        <v>1</v>
      </c>
      <c r="H30" s="10" t="s">
        <v>836</v>
      </c>
      <c r="I30" s="42" t="s">
        <v>891</v>
      </c>
      <c r="J30" s="26">
        <f>IF(Table5[[#This Row],[Activity (Bq)]]="","",Table5[[#This Row],[Activity (Bq)]]/37000000000)</f>
        <v>8.0640000000000003E-9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8</v>
      </c>
      <c r="B31" s="9" t="s">
        <v>35</v>
      </c>
      <c r="C31" s="18">
        <v>2.4E-2</v>
      </c>
      <c r="D31" s="30">
        <f>IF(Table5[[#This Row],[Mass (g)]]="","",Table5[[#This Row],[Mass (g)]]*VLOOKUP(Table5[[#This Row],[Nuclide]],Doedata,4)*37000000000)</f>
        <v>298.36799999999999</v>
      </c>
      <c r="E31" s="10" t="s">
        <v>30</v>
      </c>
      <c r="F31" s="10" t="s">
        <v>821</v>
      </c>
      <c r="G31" s="10">
        <v>1</v>
      </c>
      <c r="H31" s="10" t="s">
        <v>836</v>
      </c>
      <c r="I31" s="42" t="s">
        <v>891</v>
      </c>
      <c r="J31" s="26">
        <f>IF(Table5[[#This Row],[Activity (Bq)]]="","",Table5[[#This Row],[Activity (Bq)]]/37000000000)</f>
        <v>8.0640000000000003E-9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9</v>
      </c>
      <c r="B32" s="9" t="s">
        <v>35</v>
      </c>
      <c r="C32" s="18">
        <v>2.4E-2</v>
      </c>
      <c r="D32" s="30">
        <f>IF(Table5[[#This Row],[Mass (g)]]="","",Table5[[#This Row],[Mass (g)]]*VLOOKUP(Table5[[#This Row],[Nuclide]],Doedata,4)*37000000000)</f>
        <v>298.36799999999999</v>
      </c>
      <c r="E32" s="10" t="s">
        <v>30</v>
      </c>
      <c r="F32" s="10" t="s">
        <v>821</v>
      </c>
      <c r="G32" s="10">
        <v>1</v>
      </c>
      <c r="H32" s="10" t="s">
        <v>836</v>
      </c>
      <c r="I32" s="42" t="s">
        <v>891</v>
      </c>
      <c r="J32" s="26">
        <f>IF(Table5[[#This Row],[Activity (Bq)]]="","",Table5[[#This Row],[Activity (Bq)]]/37000000000)</f>
        <v>8.0640000000000003E-9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>
        <v>10</v>
      </c>
      <c r="B33" s="9" t="s">
        <v>35</v>
      </c>
      <c r="C33" s="18">
        <v>2.4E-2</v>
      </c>
      <c r="D33" s="30">
        <f>IF(Table5[[#This Row],[Mass (g)]]="","",Table5[[#This Row],[Mass (g)]]*VLOOKUP(Table5[[#This Row],[Nuclide]],Doedata,4)*37000000000)</f>
        <v>298.36799999999999</v>
      </c>
      <c r="E33" s="10" t="s">
        <v>30</v>
      </c>
      <c r="F33" s="10" t="s">
        <v>821</v>
      </c>
      <c r="G33" s="10">
        <v>1</v>
      </c>
      <c r="H33" s="10" t="s">
        <v>836</v>
      </c>
      <c r="I33" s="42" t="s">
        <v>891</v>
      </c>
      <c r="J33" s="26">
        <f>IF(Table5[[#This Row],[Activity (Bq)]]="","",Table5[[#This Row],[Activity (Bq)]]/37000000000)</f>
        <v>8.0640000000000003E-9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>
        <v>11</v>
      </c>
      <c r="B34" s="9" t="s">
        <v>35</v>
      </c>
      <c r="C34" s="18">
        <v>2.4E-2</v>
      </c>
      <c r="D34" s="30">
        <f>IF(Table5[[#This Row],[Mass (g)]]="","",Table5[[#This Row],[Mass (g)]]*VLOOKUP(Table5[[#This Row],[Nuclide]],Doedata,4)*37000000000)</f>
        <v>298.36799999999999</v>
      </c>
      <c r="E34" s="10" t="s">
        <v>30</v>
      </c>
      <c r="F34" s="10" t="s">
        <v>821</v>
      </c>
      <c r="G34" s="10">
        <v>1</v>
      </c>
      <c r="H34" s="10" t="s">
        <v>836</v>
      </c>
      <c r="I34" s="42" t="s">
        <v>891</v>
      </c>
      <c r="J34" s="26">
        <f>IF(Table5[[#This Row],[Activity (Bq)]]="","",Table5[[#This Row],[Activity (Bq)]]/37000000000)</f>
        <v>8.0640000000000003E-9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>
        <v>12</v>
      </c>
      <c r="B35" s="9" t="s">
        <v>35</v>
      </c>
      <c r="C35" s="18">
        <v>2.4E-2</v>
      </c>
      <c r="D35" s="30">
        <f>IF(Table5[[#This Row],[Mass (g)]]="","",Table5[[#This Row],[Mass (g)]]*VLOOKUP(Table5[[#This Row],[Nuclide]],Doedata,4)*37000000000)</f>
        <v>298.36799999999999</v>
      </c>
      <c r="E35" s="10" t="s">
        <v>30</v>
      </c>
      <c r="F35" s="10" t="s">
        <v>821</v>
      </c>
      <c r="G35" s="10">
        <v>1</v>
      </c>
      <c r="H35" s="10" t="s">
        <v>836</v>
      </c>
      <c r="I35" s="42" t="s">
        <v>891</v>
      </c>
      <c r="J35" s="26">
        <f>IF(Table5[[#This Row],[Activity (Bq)]]="","",Table5[[#This Row],[Activity (Bq)]]/37000000000)</f>
        <v>8.0640000000000003E-9</v>
      </c>
      <c r="AD35" s="29" t="s">
        <v>67</v>
      </c>
      <c r="AE35" s="17"/>
      <c r="AF35" s="17"/>
      <c r="AG35" s="17" t="s">
        <v>860</v>
      </c>
      <c r="AH35" s="17"/>
    </row>
    <row r="36" spans="1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1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1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1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1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1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1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1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bargar</cp:lastModifiedBy>
  <cp:lastPrinted>2010-11-18T22:52:38Z</cp:lastPrinted>
  <dcterms:created xsi:type="dcterms:W3CDTF">2010-11-12T20:51:00Z</dcterms:created>
  <dcterms:modified xsi:type="dcterms:W3CDTF">2011-11-30T00:09:32Z</dcterms:modified>
</cp:coreProperties>
</file>