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/>
  <c r="D84"/>
  <c r="J84" s="1"/>
  <c r="D85"/>
  <c r="J85" s="1"/>
  <c r="D86"/>
  <c r="J86" s="1"/>
  <c r="D87"/>
  <c r="J87"/>
  <c r="D88"/>
  <c r="J88" s="1"/>
  <c r="D89"/>
  <c r="J89" s="1"/>
  <c r="D90"/>
  <c r="J90" s="1"/>
  <c r="D91"/>
  <c r="J91"/>
  <c r="D92"/>
  <c r="J92" s="1"/>
  <c r="D93"/>
  <c r="J93" s="1"/>
  <c r="D94"/>
  <c r="J94" s="1"/>
  <c r="D95"/>
  <c r="J95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/>
  <c r="D108"/>
  <c r="J108" s="1"/>
  <c r="D109"/>
  <c r="J109" s="1"/>
  <c r="D110"/>
  <c r="J110" s="1"/>
  <c r="D111"/>
  <c r="J111"/>
  <c r="D112"/>
  <c r="J112" s="1"/>
  <c r="D113"/>
  <c r="J113" s="1"/>
  <c r="D114"/>
  <c r="J114" s="1"/>
  <c r="D115"/>
  <c r="J115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/>
  <c r="D124"/>
  <c r="J124" s="1"/>
  <c r="D125"/>
  <c r="J125" s="1"/>
  <c r="D126"/>
  <c r="J126" s="1"/>
  <c r="D127"/>
  <c r="J127"/>
  <c r="D128"/>
  <c r="J128" s="1"/>
  <c r="D129"/>
  <c r="J129" s="1"/>
  <c r="D130"/>
  <c r="J130" s="1"/>
  <c r="D131"/>
  <c r="J13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/>
  <c r="D156"/>
  <c r="J156" s="1"/>
  <c r="D157"/>
  <c r="J157" s="1"/>
  <c r="D158"/>
  <c r="J158" s="1"/>
  <c r="D159"/>
  <c r="J159"/>
  <c r="D160"/>
  <c r="J160" s="1"/>
  <c r="D161"/>
  <c r="J161" s="1"/>
  <c r="D162"/>
  <c r="J162" s="1"/>
  <c r="D163"/>
  <c r="J163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/>
  <c r="D172"/>
  <c r="J172" s="1"/>
  <c r="D173"/>
  <c r="J173" s="1"/>
  <c r="D174"/>
  <c r="J174" s="1"/>
  <c r="D175"/>
  <c r="J175"/>
  <c r="D176"/>
  <c r="J176" s="1"/>
  <c r="D177"/>
  <c r="J177" s="1"/>
  <c r="D178"/>
  <c r="J178" s="1"/>
  <c r="D179"/>
  <c r="J179"/>
  <c r="D180"/>
  <c r="J180" s="1"/>
  <c r="D181"/>
  <c r="J181" s="1"/>
  <c r="D182"/>
  <c r="J182" s="1"/>
  <c r="D183"/>
  <c r="J183"/>
  <c r="D184"/>
  <c r="J184" s="1"/>
  <c r="D185"/>
  <c r="J185" s="1"/>
  <c r="D186"/>
  <c r="J186" s="1"/>
  <c r="D187"/>
  <c r="J187"/>
  <c r="D188"/>
  <c r="J188" s="1"/>
  <c r="D189"/>
  <c r="J189" s="1"/>
  <c r="D190"/>
  <c r="J190" s="1"/>
  <c r="D191"/>
  <c r="J191"/>
  <c r="D192"/>
  <c r="J192" s="1"/>
  <c r="D193"/>
  <c r="J193" s="1"/>
  <c r="D194"/>
  <c r="J194" s="1"/>
  <c r="D195"/>
  <c r="J195"/>
  <c r="D196"/>
  <c r="J196" s="1"/>
  <c r="D197"/>
  <c r="J197" s="1"/>
  <c r="D198"/>
  <c r="J198" s="1"/>
  <c r="D75" i="1"/>
  <c r="J75"/>
  <c r="D76"/>
  <c r="J76" s="1"/>
  <c r="D77"/>
  <c r="J77" s="1"/>
  <c r="D78"/>
  <c r="J78" s="1"/>
  <c r="D79"/>
  <c r="J79"/>
  <c r="D80"/>
  <c r="J80" s="1"/>
  <c r="D81"/>
  <c r="J81" s="1"/>
  <c r="D82"/>
  <c r="J82" s="1"/>
  <c r="D83"/>
  <c r="J83"/>
  <c r="D84"/>
  <c r="J84" s="1"/>
  <c r="D85"/>
  <c r="J85" s="1"/>
  <c r="D86"/>
  <c r="J86" s="1"/>
  <c r="D87"/>
  <c r="J87"/>
  <c r="D88"/>
  <c r="J88" s="1"/>
  <c r="D89"/>
  <c r="J89" s="1"/>
  <c r="D90"/>
  <c r="J90" s="1"/>
  <c r="D91"/>
  <c r="J91"/>
  <c r="D92"/>
  <c r="J92" s="1"/>
  <c r="D93"/>
  <c r="J93" s="1"/>
  <c r="D94"/>
  <c r="J94" s="1"/>
  <c r="D95"/>
  <c r="J95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/>
  <c r="D108"/>
  <c r="J108" s="1"/>
  <c r="D109"/>
  <c r="J109" s="1"/>
  <c r="D110"/>
  <c r="J110" s="1"/>
  <c r="D111"/>
  <c r="J111"/>
  <c r="D112"/>
  <c r="J112" s="1"/>
  <c r="D113"/>
  <c r="J113" s="1"/>
  <c r="D114"/>
  <c r="J114" s="1"/>
  <c r="D115"/>
  <c r="J115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/>
  <c r="D124"/>
  <c r="J124" s="1"/>
  <c r="D125"/>
  <c r="J125" s="1"/>
  <c r="D126"/>
  <c r="J126" s="1"/>
  <c r="D127"/>
  <c r="J127"/>
  <c r="D128"/>
  <c r="J128" s="1"/>
  <c r="D129"/>
  <c r="J129" s="1"/>
  <c r="D130"/>
  <c r="J130" s="1"/>
  <c r="D131"/>
  <c r="J13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/>
  <c r="D156"/>
  <c r="J156" s="1"/>
  <c r="D157"/>
  <c r="J157" s="1"/>
  <c r="D158"/>
  <c r="J158" s="1"/>
  <c r="D159"/>
  <c r="J159"/>
  <c r="D160"/>
  <c r="J160" s="1"/>
  <c r="D161"/>
  <c r="J161" s="1"/>
  <c r="D162"/>
  <c r="J162" s="1"/>
  <c r="D163"/>
  <c r="J163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/>
  <c r="D172"/>
  <c r="J172" s="1"/>
  <c r="D173"/>
  <c r="J173" s="1"/>
  <c r="D174"/>
  <c r="J174" s="1"/>
  <c r="D175"/>
  <c r="J175"/>
  <c r="D176"/>
  <c r="J176" s="1"/>
  <c r="D177"/>
  <c r="J177" s="1"/>
  <c r="D178"/>
  <c r="J178" s="1"/>
  <c r="D179"/>
  <c r="J179"/>
  <c r="D180"/>
  <c r="J180" s="1"/>
  <c r="D181"/>
  <c r="J181" s="1"/>
  <c r="D182"/>
  <c r="J182" s="1"/>
  <c r="D183"/>
  <c r="J183"/>
  <c r="D184"/>
  <c r="J184" s="1"/>
  <c r="D185"/>
  <c r="J185" s="1"/>
  <c r="D186"/>
  <c r="J186" s="1"/>
  <c r="D187"/>
  <c r="J187"/>
  <c r="D188"/>
  <c r="J188" s="1"/>
  <c r="D189"/>
  <c r="J189" s="1"/>
  <c r="D190"/>
  <c r="J190" s="1"/>
  <c r="D191"/>
  <c r="J191"/>
  <c r="D192"/>
  <c r="J192" s="1"/>
  <c r="D193"/>
  <c r="J193" s="1"/>
  <c r="D194"/>
  <c r="J194" s="1"/>
  <c r="D195"/>
  <c r="J195"/>
  <c r="D196"/>
  <c r="J196" s="1"/>
  <c r="D197"/>
  <c r="J197" s="1"/>
  <c r="D198"/>
  <c r="J198" s="1"/>
  <c r="D199"/>
  <c r="J199"/>
  <c r="D200"/>
  <c r="J200" s="1"/>
  <c r="D201"/>
  <c r="J201" s="1"/>
  <c r="D202"/>
  <c r="J202" s="1"/>
  <c r="D203"/>
  <c r="J203"/>
  <c r="D204"/>
  <c r="J204" s="1"/>
  <c r="D205"/>
  <c r="J205" s="1"/>
  <c r="D206"/>
  <c r="J206" s="1"/>
  <c r="D207"/>
  <c r="J207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<sst xmlns="http://schemas.openxmlformats.org/spreadsheetml/2006/main" count="3288" uniqueCount="896">
  <si>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</si>
  <si>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</si>
  <si>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</si>
  <si>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</si>
  <si>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</si>
  <si>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</si>
  <si>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</si>
  <si>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</si>
  <si>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</si>
  <si>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</si>
  <si>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</si>
  <si>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</si>
  <si>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</si>
  <si>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</si>
  <si>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</si>
  <si>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</si>
  <si>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</si>
  <si>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</si>
  <si>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</si>
  <si>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</si>
  <si>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</si>
  <si>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</si>
  <si>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</si>
  <si>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</si>
  <si>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</si>
  <si>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</si>
  <si>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</si>
  <si>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</si>
  <si>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</si>
  <si>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</si>
  <si>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</si>
  <si>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</si>
  <si>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</si>
  <si>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</si>
  <si>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</si>
  <si>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</si>
  <si>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</si>
  <si>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</si>
  <si>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</si>
  <si>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</si>
  <si>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</si>
  <si>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</si>
  <si>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</si>
  <si>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</si>
  <si>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</si>
  <si>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</si>
  <si>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</si>
  <si>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</si>
  <si>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</si>
  <si>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</si>
  <si>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</si>
  <si>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</si>
  <si>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</si>
  <si>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</si>
  <si>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</si>
  <si>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</si>
  <si>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</si>
  <si>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</si>
  <si>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</si>
  <si>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</si>
  <si>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</si>
  <si>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</si>
  <si>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</si>
  <si>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</si>
  <si>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</si>
  <si>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</si>
  <si>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</si>
  <si>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</si>
  <si>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</si>
  <si>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</si>
  <si>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</si>
  <si>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</si>
  <si>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</si>
  <si>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</si>
  <si>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</si>
  <si>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</si>
  <si>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</si>
  <si>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</si>
  <si>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</si>
  <si>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</si>
  <si>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</si>
  <si>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</si>
  <si>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</si>
  <si>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</si>
  <si>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</si>
  <si>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</si>
  <si>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</si>
  <si>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</si>
  <si>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</si>
  <si>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</si>
  <si>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</si>
  <si>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</si>
  <si>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</si>
  <si>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</si>
  <si>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</si>
  <si>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</si>
  <si>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</si>
  <si>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</si>
  <si>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</si>
  <si>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</si>
  <si>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</si>
  <si>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</si>
  <si>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</si>
  <si>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</si>
  <si>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</si>
  <si>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</si>
  <si>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</si>
  <si>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</si>
  <si>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</si>
  <si>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</si>
  <si>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</si>
  <si>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</si>
  <si>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</si>
  <si>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</si>
  <si>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</si>
  <si>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</si>
  <si>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</si>
  <si>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</si>
  <si>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</si>
  <si>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</si>
  <si>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</si>
  <si>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</si>
  <si>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</si>
  <si>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</si>
  <si>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</si>
  <si>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</si>
  <si>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</si>
  <si>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</si>
  <si>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</si>
  <si>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</si>
  <si>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</si>
  <si>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</si>
  <si>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</si>
  <si>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</si>
  <si>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</si>
  <si>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</si>
  <si>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</si>
  <si>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</si>
  <si>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</si>
  <si>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</si>
  <si>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</si>
  <si>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</si>
  <si>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</si>
  <si>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</si>
  <si>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</si>
  <si>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</si>
  <si>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</si>
  <si>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</si>
  <si>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</si>
  <si>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</si>
  <si>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</si>
  <si>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</si>
  <si>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</si>
  <si>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</si>
  <si>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</si>
  <si>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</si>
  <si>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</si>
  <si>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</si>
  <si>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</si>
  <si>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</si>
  <si>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</si>
  <si>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</si>
  <si>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</si>
  <si>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</si>
  <si>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</si>
  <si>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</si>
  <si>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</si>
  <si>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</si>
  <si>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</si>
  <si>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</si>
  <si>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</si>
  <si>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</si>
  <si>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</si>
  <si>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</si>
  <si>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</si>
  <si>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</si>
  <si>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</si>
  <si>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</si>
  <si>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</si>
  <si>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</si>
  <si>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</si>
  <si>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</si>
  <si>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</si>
  <si>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</si>
  <si>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</si>
  <si>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</si>
  <si>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</si>
  <si>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</si>
  <si>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</si>
  <si>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</si>
  <si>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</si>
  <si>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</si>
  <si>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</si>
  <si>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</si>
  <si>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</si>
  <si>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</si>
  <si>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</si>
  <si>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</si>
  <si>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</si>
  <si>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</si>
  <si>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</si>
  <si>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</si>
  <si>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</si>
  <si>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</si>
  <si>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</si>
  <si>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</si>
  <si>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</si>
  <si>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</si>
  <si>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</si>
  <si>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</si>
  <si>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</si>
  <si>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</si>
  <si>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</si>
  <si>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</si>
  <si>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</si>
  <si>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</si>
  <si>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</si>
  <si>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</si>
  <si>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</si>
  <si>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</si>
  <si>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</si>
  <si>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</si>
  <si>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</si>
  <si>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</si>
  <si>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</si>
  <si>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</si>
  <si>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</si>
  <si>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</si>
  <si>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</si>
  <si>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</si>
  <si>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</si>
  <si>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</si>
  <si>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</si>
  <si>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</si>
  <si>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</si>
  <si>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</si>
  <si>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</si>
  <si>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</si>
  <si>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</si>
  <si>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</si>
  <si>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</si>
  <si>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</si>
  <si>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</si>
  <si>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</si>
  <si>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</si>
  <si>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</si>
  <si>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</si>
  <si>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</si>
  <si>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</si>
  <si>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</si>
  <si>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</si>
  <si>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</si>
  <si>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</si>
  <si>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</si>
  <si>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</si>
  <si>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</si>
  <si>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</si>
  <si>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</si>
  <si>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</si>
  <si>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</si>
  <si>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</si>
  <si>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</si>
  <si>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</si>
  <si>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</si>
  <si>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</si>
  <si>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</si>
  <si>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</si>
  <si>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</si>
  <si>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</si>
  <si>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</si>
  <si>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</si>
  <si>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</si>
  <si>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</si>
  <si>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</si>
  <si>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</si>
  <si>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</si>
  <si>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</si>
  <si>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</si>
  <si>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</si>
  <si>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</si>
  <si>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</si>
  <si>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</si>
  <si>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</si>
  <si>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</si>
  <si>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</si>
  <si>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</si>
  <si>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</si>
  <si>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</si>
  <si>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</si>
  <si>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</si>
  <si>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</si>
  <si>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</si>
  <si>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</si>
  <si>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</si>
  <si>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</si>
  <si>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</si>
  <si>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</si>
  <si>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</si>
  <si>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</si>
  <si>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</si>
  <si>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</si>
  <si>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</si>
  <si>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</si>
  <si>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</si>
  <si>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</si>
  <si>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</si>
  <si>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</si>
  <si>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</si>
  <si>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</si>
  <si>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</si>
  <si>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</si>
  <si>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</si>
  <si>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</si>
  <si>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</si>
  <si>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</si>
  <si>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</si>
  <si>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</si>
  <si>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</si>
  <si>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</si>
  <si>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</si>
  <si>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</si>
  <si>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</si>
  <si>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</si>
  <si>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</si>
  <si>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</si>
  <si>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</si>
  <si>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</si>
  <si>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</si>
  <si>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</si>
  <si>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</si>
  <si>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</si>
  <si>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</si>
  <si>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</si>
  <si>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</si>
  <si>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</si>
  <si>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</si>
  <si>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</si>
  <si>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</si>
  <si>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</si>
  <si>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</si>
  <si>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</si>
  <si>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</si>
  <si>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</si>
  <si>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</si>
  <si>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</si>
  <si>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</si>
  <si>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</si>
  <si>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</si>
  <si>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</si>
  <si>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</si>
  <si>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</si>
  <si>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</si>
  <si>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</si>
  <si>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</si>
  <si>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</si>
  <si>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</si>
  <si>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</si>
  <si>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</si>
  <si>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</si>
  <si>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</si>
  <si>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</si>
  <si>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</si>
  <si>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</si>
  <si>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</si>
  <si>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</si>
  <si>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</si>
  <si>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</si>
  <si>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</si>
  <si>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</si>
  <si>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</si>
  <si>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</si>
  <si>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</si>
  <si>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</si>
  <si>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</si>
  <si>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</si>
  <si>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</si>
  <si>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</si>
  <si>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</si>
  <si>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</si>
  <si>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</si>
  <si>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</si>
  <si>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</si>
  <si>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</si>
  <si>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</si>
  <si>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</si>
  <si>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</si>
  <si>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</si>
  <si>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</si>
  <si>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</si>
  <si>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</si>
  <si>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</si>
  <si>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</si>
  <si>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</si>
  <si>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</si>
  <si>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</si>
  <si>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</si>
  <si>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</si>
  <si>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</si>
  <si>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</si>
  <si>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</si>
  <si>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</si>
  <si>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</si>
  <si>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</si>
  <si>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</si>
  <si>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</si>
  <si>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</si>
  <si>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</si>
  <si>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</si>
  <si>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</si>
  <si>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</si>
  <si>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</si>
  <si>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</si>
  <si>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</si>
  <si>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</si>
  <si>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</si>
  <si>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</si>
  <si>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</si>
  <si>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</si>
  <si>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</si>
  <si>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</si>
  <si>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</si>
  <si>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</si>
  <si>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</si>
  <si>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</si>
  <si>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</si>
  <si>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</si>
  <si>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</si>
  <si>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</si>
  <si>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</si>
  <si>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</si>
  <si>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</si>
  <si>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</si>
  <si>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</si>
  <si>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</si>
  <si>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</si>
  <si>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</si>
  <si>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</si>
  <si>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</si>
  <si>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</si>
  <si>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</si>
  <si>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</si>
  <si>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</si>
  <si>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</si>
  <si>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</si>
  <si>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</si>
  <si>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</si>
  <si>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</si>
  <si>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</si>
  <si>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</si>
  <si>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</si>
  <si>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</si>
  <si>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</si>
  <si>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</si>
  <si>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</si>
  <si>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</si>
  <si>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</si>
  <si>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</si>
  <si>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</si>
  <si>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</si>
  <si>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</si>
  <si>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</si>
  <si>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</si>
  <si>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</si>
  <si>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</si>
  <si>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</si>
  <si>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</si>
  <si>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</si>
  <si>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</si>
  <si>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</si>
  <si>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</si>
  <si>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</si>
  <si>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</si>
  <si>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</si>
  <si>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</si>
  <si>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</si>
  <si>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</si>
  <si>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</si>
  <si>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</si>
  <si>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</si>
  <si>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</si>
  <si>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</si>
  <si>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</si>
  <si>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</si>
  <si>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</si>
  <si>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</si>
  <si>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</si>
  <si>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</si>
  <si>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</si>
  <si>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</si>
  <si>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</si>
  <si>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</si>
  <si>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</si>
  <si>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</si>
  <si>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</si>
  <si>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</si>
  <si>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</si>
  <si>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</si>
  <si>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</si>
  <si>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</si>
  <si>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</si>
  <si>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</si>
  <si>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</si>
  <si>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</si>
  <si>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</si>
  <si>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</si>
  <si>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</si>
  <si>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</si>
  <si>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</si>
  <si>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</si>
  <si>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</si>
  <si>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</si>
  <si>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</si>
  <si>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</si>
  <si>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</si>
  <si>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</si>
  <si>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</si>
  <si>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</si>
  <si>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</si>
  <si>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</si>
  <si>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</si>
  <si>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</si>
  <si>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</si>
  <si>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</si>
  <si>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</si>
  <si>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</si>
  <si>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</si>
  <si>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</si>
  <si>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</si>
  <si>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</si>
  <si>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</si>
  <si>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</si>
  <si>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</si>
  <si>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</si>
  <si>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</si>
  <si>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</si>
  <si>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</si>
  <si>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</si>
  <si>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</si>
  <si>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</si>
  <si>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</si>
  <si>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</si>
  <si>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</si>
  <si>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</si>
  <si>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</si>
  <si>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</si>
  <si>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</si>
  <si>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</si>
  <si>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</si>
  <si>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</si>
  <si>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</si>
  <si>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</si>
  <si>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</si>
  <si>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</si>
  <si>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</si>
  <si>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</si>
  <si>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</si>
  <si>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</si>
  <si>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</si>
  <si>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</si>
  <si>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</si>
  <si>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</si>
  <si>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</si>
  <si>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</si>
  <si>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</si>
  <si>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</si>
  <si>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</si>
  <si>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</si>
  <si>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</si>
  <si>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</si>
  <si>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</si>
  <si>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</si>
  <si>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</si>
  <si>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</si>
  <si>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</si>
  <si>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</si>
  <si>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</si>
  <si>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</si>
  <si>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</si>
  <si>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</si>
  <si>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</si>
  <si>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</si>
  <si>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</si>
  <si>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</si>
  <si>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</si>
  <si>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</si>
  <si>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</si>
  <si>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</si>
  <si>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</si>
  <si>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</si>
  <si>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</si>
  <si>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</si>
  <si>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</si>
  <si>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</si>
  <si>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</si>
  <si>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</si>
  <si>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</si>
  <si>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</si>
  <si>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</si>
  <si>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</si>
  <si>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</si>
  <si>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</si>
  <si>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</si>
  <si>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</si>
  <si>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</si>
  <si>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</si>
  <si>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</si>
  <si>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</si>
  <si>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</si>
  <si>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</si>
  <si>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</si>
  <si>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</si>
  <si>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</si>
  <si>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</si>
  <si>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</si>
  <si>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</si>
  <si>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</si>
  <si>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</si>
  <si>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</si>
  <si>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</si>
  <si>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</si>
  <si>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</si>
  <si>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</si>
  <si>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</si>
  <si>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</si>
  <si>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</si>
  <si>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</si>
  <si>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</si>
  <si>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</si>
  <si>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</si>
  <si>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</si>
  <si>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</si>
  <si>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</si>
  <si>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</si>
  <si>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</si>
  <si>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</si>
  <si>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</si>
  <si>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</si>
  <si>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</si>
  <si>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</si>
  <si>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</si>
  <si>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</si>
  <si>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</si>
  <si>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</si>
  <si>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</si>
  <si>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</si>
  <si>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</si>
  <si>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</si>
  <si>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</si>
  <si>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</si>
  <si>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</si>
  <si>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</si>
  <si>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</si>
  <si>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</si>
  <si>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</si>
  <si>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</si>
  <si>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</si>
  <si>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</si>
  <si>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</si>
  <si>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</si>
  <si>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</si>
  <si>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</si>
  <si>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</si>
  <si>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</si>
  <si>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</si>
  <si>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</si>
  <si>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</si>
  <si>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</si>
  <si>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</si>
  <si>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</si>
  <si>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</si>
  <si>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</si>
  <si>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</si>
  <si>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</si>
  <si>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</si>
  <si>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</si>
  <si>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</si>
  <si>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</si>
  <si>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</si>
  <si>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</si>
  <si>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</si>
  <si>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</si>
  <si>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</si>
  <si>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</si>
  <si>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</si>
  <si>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</si>
  <si>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</si>
  <si>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</si>
  <si>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</si>
  <si>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</si>
  <si>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</si>
  <si>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</si>
  <si>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</si>
  <si>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</si>
  <si>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</si>
  <si>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</si>
  <si>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</si>
  <si>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</si>
  <si>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</si>
  <si>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</si>
  <si>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</si>
  <si>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</si>
  <si>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</si>
  <si>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</si>
  <si>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</si>
  <si>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</si>
  <si>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</si>
  <si>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</si>
  <si>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</si>
  <si>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</si>
  <si>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</si>
  <si>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</si>
  <si>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</si>
  <si>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</si>
  <si>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</si>
  <si>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</si>
  <si>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</si>
  <si>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</si>
  <si>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</si>
  <si>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</si>
  <si>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</si>
  <si>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</si>
  <si>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</si>
  <si>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</si>
  <si>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</si>
  <si>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</si>
  <si>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</si>
  <si>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</si>
  <si>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</si>
  <si>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</si>
  <si>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</si>
  <si>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</si>
  <si>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</si>
  <si>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</si>
  <si>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</si>
  <si>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</si>
  <si>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</si>
  <si>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</si>
  <si>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</si>
  <si>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</si>
  <si>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</si>
  <si>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</si>
  <si>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</si>
  <si>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</si>
  <si>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</si>
  <si>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</si>
  <si>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</si>
  <si>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</si>
  <si>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</si>
  <si>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</si>
  <si>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</si>
  <si>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</si>
  <si>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</si>
  <si>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</si>
  <si>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</si>
  <si>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</si>
  <si>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</si>
  <si>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</si>
  <si>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</si>
  <si>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</si>
  <si>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</si>
  <si>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</si>
  <si>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</si>
  <si>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</si>
  <si>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</si>
  <si>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</si>
  <si>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</si>
  <si>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</si>
  <si>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</si>
  <si>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</si>
  <si>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</si>
  <si>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</si>
  <si>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</si>
  <si>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</si>
  <si>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</si>
  <si>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</si>
  <si>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</si>
  <si>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</si>
  <si>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</si>
  <si>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</si>
  <si>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</si>
  <si>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</si>
  <si>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</si>
  <si>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</si>
  <si>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</si>
  <si>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</si>
  <si>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</si>
  <si>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</si>
  <si>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</si>
  <si>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</si>
  <si>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</si>
  <si>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</si>
  <si>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</si>
  <si>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</si>
  <si>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</si>
  <si>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</si>
  <si>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</si>
  <si>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</si>
  <si>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</si>
  <si>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</si>
  <si>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</si>
  <si>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</si>
  <si>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</si>
  <si>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</si>
  <si>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</si>
  <si>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</si>
  <si>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</si>
  <si>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</si>
  <si>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</si>
  <si>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</si>
  <si>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</si>
  <si>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</si>
  <si>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</si>
  <si>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</si>
  <si>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</si>
  <si>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</si>
  <si>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</si>
  <si>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</si>
  <si>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</si>
  <si>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</si>
  <si>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</si>
  <si>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</si>
  <si>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</si>
  <si>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</si>
  <si>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</si>
  <si>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</si>
  <si>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</si>
  <si>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</si>
  <si>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</si>
  <si>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</si>
  <si>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</si>
  <si>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</si>
  <si>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</si>
  <si>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</si>
  <si>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</si>
  <si>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</si>
  <si>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</si>
  <si>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</si>
  <si>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</si>
  <si>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</si>
  <si>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</si>
  <si>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</si>
  <si>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</si>
  <si>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</si>
  <si>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</si>
  <si>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</si>
  <si>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</si>
  <si>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</si>
  <si>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</si>
  <si>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</si>
  <si>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</si>
  <si>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</si>
  <si>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</si>
  <si>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</si>
  <si>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</si>
  <si>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</si>
  <si>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</si>
  <si>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</si>
  <si>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</si>
  <si>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</si>
  <si>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</si>
  <si>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</si>
  <si>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</si>
  <si>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</si>
  <si>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</si>
  <si>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</si>
  <si>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</si>
  <si>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</si>
  <si>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</si>
  <si>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</si>
  <si>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</si>
  <si>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</si>
  <si>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</si>
  <si>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</si>
  <si>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</si>
  <si>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</si>
  <si>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</si>
  <si>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</si>
  <si>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</si>
  <si>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</si>
  <si>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</si>
  <si>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Lezama Pacheco/Shao EPFL</t>
  </si>
  <si>
    <t>Juan Salvador/Paul</t>
  </si>
  <si>
    <t>SSRL/EPFL</t>
  </si>
  <si>
    <t>MS 69</t>
  </si>
  <si>
    <t>jlezama@slac.stanford.edu</t>
  </si>
  <si>
    <t xml:space="preserve">Menlo Park </t>
  </si>
  <si>
    <t>USA</t>
  </si>
  <si>
    <t>NA/ to ship to EPFL</t>
  </si>
  <si>
    <t>11/21/11</t>
  </si>
  <si>
    <t>HANDCARRY/1 DAY NOTICE</t>
  </si>
  <si>
    <t>SAMPLES ARE CONTAINED IN 75 ML SERUM VIALS</t>
  </si>
  <si>
    <t>EPFL1_NOV11_SHIP</t>
  </si>
  <si>
    <t>u-238</t>
  </si>
  <si>
    <t>LIQUID</t>
  </si>
  <si>
    <t>OTHER</t>
  </si>
  <si>
    <t>NA/HANDCARRY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</si>
</sst>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0" fillId="0" borderId="0" xfId="0" applyAlignment="1" applyProtection="1">
      <alignment horizontal="left" indent="1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I35" sqref="I35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39" t="s">
        <v>882</v>
      </c>
    </row>
    <row r="5" spans="1:3">
      <c r="A5" s="17" t="s">
        <v>10</v>
      </c>
      <c r="B5" s="11" t="s">
        <v>22</v>
      </c>
      <c r="C5" s="9" t="s">
        <v>875</v>
      </c>
    </row>
    <row r="6" spans="1:3">
      <c r="A6" s="17" t="s">
        <v>11</v>
      </c>
      <c r="B6" s="11" t="s">
        <v>883</v>
      </c>
    </row>
    <row r="7" spans="1:3">
      <c r="A7" s="17" t="s">
        <v>879</v>
      </c>
      <c r="B7" s="11" t="s">
        <v>884</v>
      </c>
    </row>
    <row r="8" spans="1:3">
      <c r="A8" s="17" t="s">
        <v>13</v>
      </c>
      <c r="B8" s="11" t="s">
        <v>885</v>
      </c>
    </row>
    <row r="9" spans="1:3">
      <c r="A9" s="17" t="s">
        <v>14</v>
      </c>
      <c r="B9" s="11" t="s">
        <v>25</v>
      </c>
    </row>
    <row r="10" spans="1:3">
      <c r="A10" s="17" t="s">
        <v>15</v>
      </c>
      <c r="B10" s="11">
        <v>94025</v>
      </c>
    </row>
    <row r="11" spans="1:3">
      <c r="A11" s="17" t="s">
        <v>809</v>
      </c>
      <c r="B11" s="11" t="s">
        <v>886</v>
      </c>
    </row>
    <row r="12" spans="1:3">
      <c r="A12" s="17" t="s">
        <v>26</v>
      </c>
      <c r="B12" s="22">
        <v>6502837352</v>
      </c>
    </row>
    <row r="13" spans="1:3">
      <c r="A13" s="17" t="s">
        <v>839</v>
      </c>
      <c r="B13" s="12" t="s">
        <v>887</v>
      </c>
      <c r="C13" s="9" t="s">
        <v>890</v>
      </c>
    </row>
    <row r="14" spans="1:3">
      <c r="A14" s="17" t="s">
        <v>16</v>
      </c>
      <c r="B14" s="40" t="s">
        <v>888</v>
      </c>
    </row>
    <row r="15" spans="1:3">
      <c r="A15" s="17" t="s">
        <v>41</v>
      </c>
      <c r="B15" s="12" t="s">
        <v>887</v>
      </c>
      <c r="C15" s="9" t="s">
        <v>854</v>
      </c>
    </row>
    <row r="16" spans="1:3">
      <c r="A16" s="17" t="s">
        <v>40</v>
      </c>
      <c r="B16" s="13" t="s">
        <v>887</v>
      </c>
      <c r="C16" s="9" t="s">
        <v>854</v>
      </c>
    </row>
    <row r="17" spans="1:34">
      <c r="A17" s="17" t="s">
        <v>811</v>
      </c>
      <c r="B17" s="41" t="s">
        <v>887</v>
      </c>
      <c r="C17" s="9" t="s">
        <v>853</v>
      </c>
    </row>
    <row r="18" spans="1:34">
      <c r="A18" s="17" t="s">
        <v>42</v>
      </c>
      <c r="B18" s="11" t="s">
        <v>889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8">
        <v>8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891</v>
      </c>
      <c r="B24" s="9" t="s">
        <v>892</v>
      </c>
      <c r="C24" s="18">
        <v>6.0000000000000001E-3</v>
      </c>
      <c r="D24" s="30">
        <f>IF(Table5[[#This Row],[Mass (g)]]="","",Table5[[#This Row],[Mass (g)]]*VLOOKUP(Table5[[#This Row],[Nuclide]],Doedata,4)*37000000000)</f>
        <v>74.591999999999999</v>
      </c>
      <c r="E24" s="10" t="s">
        <v>893</v>
      </c>
      <c r="F24" s="10" t="s">
        <v>894</v>
      </c>
      <c r="G24" s="10">
        <v>1</v>
      </c>
      <c r="I24" s="10" t="s">
        <v>895</v>
      </c>
      <c r="J24" s="26">
        <f>IF(Table5[[#This Row],[Activity (Bq)]]="","",Table5[[#This Row],[Activity (Bq)]]/37000000000)</f>
        <v>2.0160000000000001E-9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891</v>
      </c>
      <c r="B25" s="9" t="s">
        <v>892</v>
      </c>
      <c r="C25" s="18">
        <v>6.0000000000000001E-3</v>
      </c>
      <c r="D25" s="30">
        <f>IF(Table5[[#This Row],[Mass (g)]]="","",Table5[[#This Row],[Mass (g)]]*VLOOKUP(Table5[[#This Row],[Nuclide]],Doedata,4)*37000000000)</f>
        <v>74.591999999999999</v>
      </c>
      <c r="E25" s="10" t="s">
        <v>893</v>
      </c>
      <c r="F25" s="10" t="s">
        <v>894</v>
      </c>
      <c r="G25" s="10">
        <v>1</v>
      </c>
      <c r="I25" s="10" t="s">
        <v>895</v>
      </c>
      <c r="J25" s="26">
        <f>IF(Table5[[#This Row],[Activity (Bq)]]="","",Table5[[#This Row],[Activity (Bq)]]/37000000000)</f>
        <v>2.0160000000000001E-9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891</v>
      </c>
      <c r="B26" s="9" t="s">
        <v>892</v>
      </c>
      <c r="C26" s="18">
        <v>6.0000000000000001E-3</v>
      </c>
      <c r="D26" s="30">
        <f>IF(Table5[[#This Row],[Mass (g)]]="","",Table5[[#This Row],[Mass (g)]]*VLOOKUP(Table5[[#This Row],[Nuclide]],Doedata,4)*37000000000)</f>
        <v>74.591999999999999</v>
      </c>
      <c r="E26" s="10" t="s">
        <v>893</v>
      </c>
      <c r="F26" s="10" t="s">
        <v>894</v>
      </c>
      <c r="G26" s="10">
        <v>1</v>
      </c>
      <c r="I26" s="10" t="s">
        <v>895</v>
      </c>
      <c r="J26" s="26">
        <f>IF(Table5[[#This Row],[Activity (Bq)]]="","",Table5[[#This Row],[Activity (Bq)]]/37000000000)</f>
        <v>2.0160000000000001E-9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891</v>
      </c>
      <c r="B27" s="9" t="s">
        <v>892</v>
      </c>
      <c r="C27" s="18">
        <v>6.0000000000000001E-3</v>
      </c>
      <c r="D27" s="30">
        <f>IF(Table5[[#This Row],[Mass (g)]]="","",Table5[[#This Row],[Mass (g)]]*VLOOKUP(Table5[[#This Row],[Nuclide]],Doedata,4)*37000000000)</f>
        <v>74.591999999999999</v>
      </c>
      <c r="E27" s="10" t="s">
        <v>893</v>
      </c>
      <c r="F27" s="10" t="s">
        <v>894</v>
      </c>
      <c r="G27" s="10">
        <v>1</v>
      </c>
      <c r="I27" s="10" t="s">
        <v>895</v>
      </c>
      <c r="J27" s="26">
        <f>IF(Table5[[#This Row],[Activity (Bq)]]="","",Table5[[#This Row],[Activity (Bq)]]/37000000000)</f>
        <v>2.0160000000000001E-9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 t="s">
        <v>891</v>
      </c>
      <c r="B28" s="9" t="s">
        <v>892</v>
      </c>
      <c r="C28" s="18">
        <v>6.0000000000000001E-3</v>
      </c>
      <c r="D28" s="30">
        <f>IF(Table5[[#This Row],[Mass (g)]]="","",Table5[[#This Row],[Mass (g)]]*VLOOKUP(Table5[[#This Row],[Nuclide]],Doedata,4)*37000000000)</f>
        <v>74.591999999999999</v>
      </c>
      <c r="E28" s="10" t="s">
        <v>893</v>
      </c>
      <c r="F28" s="10" t="s">
        <v>894</v>
      </c>
      <c r="G28" s="10">
        <v>1</v>
      </c>
      <c r="I28" s="10" t="s">
        <v>895</v>
      </c>
      <c r="J28" s="26">
        <f>IF(Table5[[#This Row],[Activity (Bq)]]="","",Table5[[#This Row],[Activity (Bq)]]/37000000000)</f>
        <v>2.0160000000000001E-9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 t="s">
        <v>891</v>
      </c>
      <c r="B29" s="9" t="s">
        <v>892</v>
      </c>
      <c r="C29" s="18">
        <v>6.0000000000000001E-3</v>
      </c>
      <c r="D29" s="30">
        <f>IF(Table5[[#This Row],[Mass (g)]]="","",Table5[[#This Row],[Mass (g)]]*VLOOKUP(Table5[[#This Row],[Nuclide]],Doedata,4)*37000000000)</f>
        <v>74.591999999999999</v>
      </c>
      <c r="E29" s="10" t="s">
        <v>893</v>
      </c>
      <c r="F29" s="10" t="s">
        <v>894</v>
      </c>
      <c r="G29" s="10">
        <v>1</v>
      </c>
      <c r="I29" s="10" t="s">
        <v>895</v>
      </c>
      <c r="J29" s="26">
        <f>IF(Table5[[#This Row],[Activity (Bq)]]="","",Table5[[#This Row],[Activity (Bq)]]/37000000000)</f>
        <v>2.0160000000000001E-9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 t="s">
        <v>891</v>
      </c>
      <c r="B30" s="9" t="s">
        <v>892</v>
      </c>
      <c r="C30" s="18">
        <v>3.0000000000000001E-3</v>
      </c>
      <c r="D30" s="30">
        <f>IF(Table5[[#This Row],[Mass (g)]]="","",Table5[[#This Row],[Mass (g)]]*VLOOKUP(Table5[[#This Row],[Nuclide]],Doedata,4)*37000000000)</f>
        <v>37.295999999999999</v>
      </c>
      <c r="E30" s="10" t="s">
        <v>893</v>
      </c>
      <c r="F30" s="10" t="s">
        <v>894</v>
      </c>
      <c r="G30" s="10">
        <v>1</v>
      </c>
      <c r="I30" s="10" t="s">
        <v>895</v>
      </c>
      <c r="J30" s="26">
        <f>IF(Table5[[#This Row],[Activity (Bq)]]="","",Table5[[#This Row],[Activity (Bq)]]/37000000000)</f>
        <v>1.008E-9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 t="s">
        <v>891</v>
      </c>
      <c r="B31" s="9" t="s">
        <v>892</v>
      </c>
      <c r="C31" s="18">
        <v>3.0000000000000001E-3</v>
      </c>
      <c r="D31" s="30">
        <f>IF(Table5[[#This Row],[Mass (g)]]="","",Table5[[#This Row],[Mass (g)]]*VLOOKUP(Table5[[#This Row],[Nuclide]],Doedata,4)*37000000000)</f>
        <v>37.295999999999999</v>
      </c>
      <c r="E31" s="10" t="s">
        <v>893</v>
      </c>
      <c r="F31" s="10" t="s">
        <v>894</v>
      </c>
      <c r="G31" s="10">
        <v>1</v>
      </c>
      <c r="I31" s="10" t="s">
        <v>895</v>
      </c>
      <c r="J31" s="26">
        <f>IF(Table5[[#This Row],[Activity (Bq)]]="","",Table5[[#This Row],[Activity (Bq)]]/37000000000)</f>
        <v>1.008E-9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 t="s">
        <v>891</v>
      </c>
      <c r="B32" s="9" t="s">
        <v>892</v>
      </c>
      <c r="C32" s="18">
        <v>3.0000000000000001E-3</v>
      </c>
      <c r="D32" s="30">
        <f>IF(Table5[[#This Row],[Mass (g)]]="","",Table5[[#This Row],[Mass (g)]]*VLOOKUP(Table5[[#This Row],[Nuclide]],Doedata,4)*37000000000)</f>
        <v>37.295999999999999</v>
      </c>
      <c r="E32" s="10" t="s">
        <v>893</v>
      </c>
      <c r="F32" s="10" t="s">
        <v>894</v>
      </c>
      <c r="G32" s="10">
        <v>1</v>
      </c>
      <c r="I32" s="10" t="s">
        <v>895</v>
      </c>
      <c r="J32" s="26">
        <f>IF(Table5[[#This Row],[Activity (Bq)]]="","",Table5[[#This Row],[Activity (Bq)]]/37000000000)</f>
        <v>1.008E-9</v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cmorris</cp:lastModifiedBy>
  <cp:lastPrinted>2010-11-18T22:52:38Z</cp:lastPrinted>
  <dcterms:created xsi:type="dcterms:W3CDTF">2010-11-12T20:51:00Z</dcterms:created>
  <dcterms:modified xsi:type="dcterms:W3CDTF">2011-11-23T21:33:58Z</dcterms:modified>
</cp:coreProperties>
</file>