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<sst xmlns="http://schemas.openxmlformats.org/spreadsheetml/2006/main" count="3289" uniqueCount="899">
  <si>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</si>
  <si>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</si>
  <si>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</si>
  <si>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</si>
  <si>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</si>
  <si>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</si>
  <si>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</si>
  <si>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</si>
  <si>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</si>
  <si>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</si>
  <si>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</si>
  <si>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</si>
  <si>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</si>
  <si>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</si>
  <si>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</si>
  <si>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</si>
  <si>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</si>
  <si>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</si>
  <si>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</si>
  <si>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</si>
  <si>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</si>
  <si>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</si>
  <si>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</si>
  <si>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</si>
  <si>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</si>
  <si>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</si>
  <si>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</si>
  <si>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</si>
  <si>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</si>
  <si>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</si>
  <si>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</si>
  <si>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</si>
  <si>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</si>
  <si>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</si>
  <si>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</si>
  <si>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</si>
  <si>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</si>
  <si>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</si>
  <si>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</si>
  <si>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</si>
  <si>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</si>
  <si>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</si>
  <si>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</si>
  <si>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</si>
  <si>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</si>
  <si>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</si>
  <si>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</si>
  <si>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</si>
  <si>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</si>
  <si>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</si>
  <si>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</si>
  <si>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</si>
  <si>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</si>
  <si>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</si>
  <si>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</si>
  <si>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</si>
  <si>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</si>
  <si>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</si>
  <si>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</si>
  <si>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</si>
  <si>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</si>
  <si>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</si>
  <si>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</si>
  <si>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</si>
  <si>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</si>
  <si>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</si>
  <si>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</si>
  <si>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</si>
  <si>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</si>
  <si>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</si>
  <si>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</si>
  <si>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</si>
  <si>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</si>
  <si>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</si>
  <si>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</si>
  <si>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</si>
  <si>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</si>
  <si>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</si>
  <si>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</si>
  <si>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</si>
  <si>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</si>
  <si>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</si>
  <si>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</si>
  <si>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</si>
  <si>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</si>
  <si>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</si>
  <si>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</si>
  <si>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</si>
  <si>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</si>
  <si>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</si>
  <si>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</si>
  <si>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</si>
  <si>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</si>
  <si>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</si>
  <si>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</si>
  <si>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</si>
  <si>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</si>
  <si>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</si>
  <si>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</si>
  <si>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</si>
  <si>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</si>
  <si>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</si>
  <si>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</si>
  <si>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</si>
  <si>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</si>
  <si>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</si>
  <si>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</si>
  <si>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</si>
  <si>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</si>
  <si>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</si>
  <si>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</si>
  <si>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</si>
  <si>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</si>
  <si>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</si>
  <si>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</si>
  <si>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</si>
  <si>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</si>
  <si>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</si>
  <si>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</si>
  <si>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</si>
  <si>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</si>
  <si>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</si>
  <si>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</si>
  <si>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</si>
  <si>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</si>
  <si>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</si>
  <si>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</si>
  <si>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</si>
  <si>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</si>
  <si>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</si>
  <si>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</si>
  <si>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</si>
  <si>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</si>
  <si>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</si>
  <si>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</si>
  <si>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</si>
  <si>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</si>
  <si>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</si>
  <si>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</si>
  <si>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</si>
  <si>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</si>
  <si>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</si>
  <si>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</si>
  <si>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</si>
  <si>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</si>
  <si>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</si>
  <si>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</si>
  <si>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</si>
  <si>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</si>
  <si>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</si>
  <si>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</si>
  <si>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</si>
  <si>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</si>
  <si>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</si>
  <si>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</si>
  <si>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</si>
  <si>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</si>
  <si>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</si>
  <si>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</si>
  <si>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</si>
  <si>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</si>
  <si>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</si>
  <si>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</si>
  <si>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</si>
  <si>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</si>
  <si>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</si>
  <si>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</si>
  <si>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</si>
  <si>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</si>
  <si>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</si>
  <si>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</si>
  <si>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</si>
  <si>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</si>
  <si>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</si>
  <si>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</si>
  <si>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</si>
  <si>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</si>
  <si>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</si>
  <si>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</si>
  <si>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</si>
  <si>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</si>
  <si>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</si>
  <si>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</si>
  <si>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</si>
  <si>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</si>
  <si>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</si>
  <si>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</si>
  <si>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</si>
  <si>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</si>
  <si>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</si>
  <si>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</si>
  <si>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</si>
  <si>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</si>
  <si>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</si>
  <si>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</si>
  <si>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</si>
  <si>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</si>
  <si>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</si>
  <si>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</si>
  <si>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</si>
  <si>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</si>
  <si>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</si>
  <si>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</si>
  <si>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</si>
  <si>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</si>
  <si>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</si>
  <si>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</si>
  <si>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</si>
  <si>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</si>
  <si>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</si>
  <si>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</si>
  <si>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</si>
  <si>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</si>
  <si>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</si>
  <si>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</si>
  <si>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</si>
  <si>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</si>
  <si>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</si>
  <si>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</si>
  <si>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</si>
  <si>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</si>
  <si>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</si>
  <si>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</si>
  <si>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</si>
  <si>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</si>
  <si>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</si>
  <si>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</si>
  <si>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</si>
  <si>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</si>
  <si>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</si>
  <si>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</si>
  <si>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</si>
  <si>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</si>
  <si>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</si>
  <si>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</si>
  <si>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</si>
  <si>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</si>
  <si>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</si>
  <si>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</si>
  <si>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</si>
  <si>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</si>
  <si>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</si>
  <si>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</si>
  <si>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</si>
  <si>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</si>
  <si>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</si>
  <si>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</si>
  <si>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</si>
  <si>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</si>
  <si>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</si>
  <si>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</si>
  <si>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</si>
  <si>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</si>
  <si>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</si>
  <si>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</si>
  <si>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</si>
  <si>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</si>
  <si>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</si>
  <si>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</si>
  <si>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</si>
  <si>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</si>
  <si>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</si>
  <si>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</si>
  <si>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</si>
  <si>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</si>
  <si>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</si>
  <si>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</si>
  <si>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</si>
  <si>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</si>
  <si>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</si>
  <si>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</si>
  <si>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</si>
  <si>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</si>
  <si>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</si>
  <si>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</si>
  <si>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</si>
  <si>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</si>
  <si>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</si>
  <si>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</si>
  <si>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</si>
  <si>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</si>
  <si>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</si>
  <si>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</si>
  <si>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</si>
  <si>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</si>
  <si>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</si>
  <si>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</si>
  <si>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</si>
  <si>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</si>
  <si>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</si>
  <si>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</si>
  <si>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</si>
  <si>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</si>
  <si>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</si>
  <si>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</si>
  <si>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</si>
  <si>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</si>
  <si>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</si>
  <si>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</si>
  <si>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</si>
  <si>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</si>
  <si>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</si>
  <si>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</si>
  <si>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</si>
  <si>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</si>
  <si>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</si>
  <si>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</si>
  <si>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</si>
  <si>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</si>
  <si>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</si>
  <si>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</si>
  <si>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</si>
  <si>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</si>
  <si>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</si>
  <si>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</si>
  <si>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</si>
  <si>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</si>
  <si>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</si>
  <si>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</si>
  <si>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</si>
  <si>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</si>
  <si>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</si>
  <si>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</si>
  <si>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</si>
  <si>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</si>
  <si>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</si>
  <si>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</si>
  <si>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</si>
  <si>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</si>
  <si>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</si>
  <si>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</si>
  <si>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</si>
  <si>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</si>
  <si>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</si>
  <si>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</si>
  <si>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</si>
  <si>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</si>
  <si>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</si>
  <si>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</si>
  <si>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</si>
  <si>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</si>
  <si>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</si>
  <si>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</si>
  <si>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</si>
  <si>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</si>
  <si>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</si>
  <si>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</si>
  <si>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</si>
  <si>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</si>
  <si>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</si>
  <si>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</si>
  <si>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</si>
  <si>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</si>
  <si>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</si>
  <si>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</si>
  <si>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</si>
  <si>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</si>
  <si>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</si>
  <si>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</si>
  <si>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</si>
  <si>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</si>
  <si>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</si>
  <si>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</si>
  <si>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</si>
  <si>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</si>
  <si>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</si>
  <si>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</si>
  <si>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</si>
  <si>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</si>
  <si>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</si>
  <si>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</si>
  <si>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</si>
  <si>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</si>
  <si>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</si>
  <si>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</si>
  <si>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</si>
  <si>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</si>
  <si>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</si>
  <si>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</si>
  <si>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</si>
  <si>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</si>
  <si>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</si>
  <si>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</si>
  <si>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</si>
  <si>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</si>
  <si>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</si>
  <si>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</si>
  <si>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</si>
  <si>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</si>
  <si>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</si>
  <si>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</si>
  <si>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</si>
  <si>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</si>
  <si>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</si>
  <si>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</si>
  <si>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</si>
  <si>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</si>
  <si>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</si>
  <si>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</si>
  <si>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</si>
  <si>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</si>
  <si>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</si>
  <si>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</si>
  <si>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</si>
  <si>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</si>
  <si>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</si>
  <si>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</si>
  <si>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</si>
  <si>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</si>
  <si>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</si>
  <si>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</si>
  <si>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</si>
  <si>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</si>
  <si>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</si>
  <si>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</si>
  <si>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</si>
  <si>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</si>
  <si>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</si>
  <si>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</si>
  <si>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</si>
  <si>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</si>
  <si>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</si>
  <si>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</si>
  <si>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</si>
  <si>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</si>
  <si>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</si>
  <si>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</si>
  <si>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</si>
  <si>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</si>
  <si>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</si>
  <si>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</si>
  <si>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</si>
  <si>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</si>
  <si>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</si>
  <si>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</si>
  <si>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</si>
  <si>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</si>
  <si>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</si>
  <si>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</si>
  <si>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</si>
  <si>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</si>
  <si>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</si>
  <si>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</si>
  <si>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</si>
  <si>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</si>
  <si>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</si>
  <si>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</si>
  <si>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</si>
  <si>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</si>
  <si>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</si>
  <si>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</si>
  <si>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</si>
  <si>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</si>
  <si>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</si>
  <si>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</si>
  <si>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</si>
  <si>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</si>
  <si>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</si>
  <si>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</si>
  <si>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</si>
  <si>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</si>
  <si>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</si>
  <si>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</si>
  <si>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</si>
  <si>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</si>
  <si>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</si>
  <si>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</si>
  <si>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</si>
  <si>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</si>
  <si>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</si>
  <si>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</si>
  <si>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</si>
  <si>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</si>
  <si>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</si>
  <si>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</si>
  <si>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</si>
  <si>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</si>
  <si>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</si>
  <si>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</si>
  <si>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</si>
  <si>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</si>
  <si>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</si>
  <si>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</si>
  <si>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</si>
  <si>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</si>
  <si>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</si>
  <si>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</si>
  <si>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</si>
  <si>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</si>
  <si>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</si>
  <si>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</si>
  <si>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</si>
  <si>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</si>
  <si>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</si>
  <si>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</si>
  <si>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</si>
  <si>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</si>
  <si>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</si>
  <si>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</si>
  <si>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</si>
  <si>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</si>
  <si>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</si>
  <si>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</si>
  <si>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</si>
  <si>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</si>
  <si>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</si>
  <si>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</si>
  <si>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</si>
  <si>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</si>
  <si>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</si>
  <si>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</si>
  <si>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</si>
  <si>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</si>
  <si>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</si>
  <si>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</si>
  <si>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</si>
  <si>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</si>
  <si>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</si>
  <si>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</si>
  <si>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</si>
  <si>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</si>
  <si>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</si>
  <si>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</si>
  <si>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</si>
  <si>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</si>
  <si>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</si>
  <si>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</si>
  <si>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</si>
  <si>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</si>
  <si>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</si>
  <si>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</si>
  <si>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</si>
  <si>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</si>
  <si>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</si>
  <si>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</si>
  <si>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</si>
  <si>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</si>
  <si>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</si>
  <si>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</si>
  <si>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</si>
  <si>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</si>
  <si>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</si>
  <si>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</si>
  <si>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</si>
  <si>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</si>
  <si>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</si>
  <si>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</si>
  <si>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</si>
  <si>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</si>
  <si>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</si>
  <si>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</si>
  <si>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</si>
  <si>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</si>
  <si>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</si>
  <si>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</si>
  <si>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</si>
  <si>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</si>
  <si>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</si>
  <si>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</si>
  <si>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</si>
  <si>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</si>
  <si>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</si>
  <si>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</si>
  <si>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</si>
  <si>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</si>
  <si>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</si>
  <si>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</si>
  <si>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</si>
  <si>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</si>
  <si>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</si>
  <si>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</si>
  <si>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</si>
  <si>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</si>
  <si>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</si>
  <si>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</si>
  <si>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</si>
  <si>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</si>
  <si>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</si>
  <si>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</si>
  <si>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</si>
  <si>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</si>
  <si>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</si>
  <si>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</si>
  <si>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</si>
  <si>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</si>
  <si>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</si>
  <si>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</si>
  <si>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</si>
  <si>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</si>
  <si>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</si>
  <si>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</si>
  <si>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</si>
  <si>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</si>
  <si>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</si>
  <si>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</si>
  <si>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</si>
  <si>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</si>
  <si>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</si>
  <si>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</si>
  <si>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</si>
  <si>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</si>
  <si>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</si>
  <si>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</si>
  <si>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</si>
  <si>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</si>
  <si>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</si>
  <si>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</si>
  <si>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</si>
  <si>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</si>
  <si>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</si>
  <si>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</si>
  <si>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</si>
  <si>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</si>
  <si>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</si>
  <si>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</si>
  <si>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</si>
  <si>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</si>
  <si>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</si>
  <si>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</si>
  <si>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</si>
  <si>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</si>
  <si>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</si>
  <si>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</si>
  <si>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</si>
  <si>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</si>
  <si>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</si>
  <si>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</si>
  <si>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</si>
  <si>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</si>
  <si>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</si>
  <si>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</si>
  <si>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</si>
  <si>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</si>
  <si>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</si>
  <si>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</si>
  <si>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</si>
  <si>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</si>
  <si>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</si>
  <si>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</si>
  <si>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</si>
  <si>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</si>
  <si>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</si>
  <si>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</si>
  <si>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</si>
  <si>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</si>
  <si>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</si>
  <si>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</si>
  <si>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</si>
  <si>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</si>
  <si>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</si>
  <si>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</si>
  <si>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</si>
  <si>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</si>
  <si>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</si>
  <si>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</si>
  <si>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</si>
  <si>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</si>
  <si>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</si>
  <si>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</si>
  <si>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</si>
  <si>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</si>
  <si>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</si>
  <si>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</si>
  <si>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</si>
  <si>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</si>
  <si>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</si>
  <si>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</si>
  <si>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</si>
  <si>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</si>
  <si>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</si>
  <si>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</si>
  <si>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</si>
  <si>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</si>
  <si>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</si>
  <si>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</si>
  <si>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</si>
  <si>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</si>
  <si>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</si>
  <si>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</si>
  <si>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</si>
  <si>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</si>
  <si>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</si>
  <si>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</si>
  <si>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</si>
  <si>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</si>
  <si>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</si>
  <si>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</si>
  <si>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</si>
  <si>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</si>
  <si>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</si>
  <si>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</si>
  <si>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</si>
  <si>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</si>
  <si>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</si>
  <si>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</si>
  <si>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</si>
  <si>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</si>
  <si>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</si>
  <si>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</si>
  <si>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</si>
  <si>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</si>
  <si>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</si>
  <si>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</si>
  <si>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</si>
  <si>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</si>
  <si>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</si>
  <si>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</si>
  <si>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</si>
  <si>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</si>
  <si>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</si>
  <si>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</si>
  <si>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</si>
  <si>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</si>
  <si>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</si>
  <si>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</si>
  <si>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</si>
  <si>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</si>
  <si>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</si>
  <si>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</si>
  <si>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</si>
  <si>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</si>
  <si>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</si>
  <si>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</si>
  <si>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</si>
  <si>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</si>
  <si>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</si>
  <si>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</si>
  <si>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</si>
  <si>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</si>
  <si>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</si>
  <si>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</si>
  <si>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</si>
  <si>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</si>
  <si>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</si>
  <si>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</si>
  <si>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</si>
  <si>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</si>
  <si>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</si>
  <si>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</si>
  <si>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</si>
  <si>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</si>
  <si>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</si>
  <si>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</si>
  <si>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</si>
  <si>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</si>
  <si>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</si>
  <si>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</si>
  <si>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</si>
  <si>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</si>
  <si>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</si>
  <si>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</si>
  <si>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</si>
  <si>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</si>
  <si>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</si>
  <si>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</si>
  <si>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</si>
  <si>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</si>
  <si>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</si>
  <si>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</si>
  <si>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</si>
  <si>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</si>
  <si>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</si>
  <si>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</si>
  <si>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</si>
  <si>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</si>
  <si>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</si>
  <si>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</si>
  <si>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</si>
  <si>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</si>
  <si>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</si>
  <si>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</si>
  <si>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</si>
  <si>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</si>
  <si>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</si>
  <si>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</si>
  <si>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</si>
  <si>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</si>
  <si>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</si>
  <si>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</si>
  <si>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</si>
  <si>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</si>
  <si>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</si>
  <si>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</si>
  <si>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</si>
  <si>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</si>
  <si>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</si>
  <si>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</si>
  <si>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</si>
  <si>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</si>
  <si>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</si>
  <si>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</si>
  <si>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</si>
  <si>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</si>
  <si>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</si>
  <si>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</si>
  <si>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</si>
  <si>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</si>
  <si>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</si>
  <si>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</si>
  <si>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</si>
  <si>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</si>
  <si>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</si>
  <si>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</si>
  <si>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</si>
  <si>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</si>
  <si>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</si>
  <si>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</si>
  <si>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</si>
  <si>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</si>
  <si>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</si>
  <si>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</si>
  <si>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</si>
  <si>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</si>
  <si>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</si>
  <si>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</si>
  <si>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</si>
  <si>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</si>
  <si>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</si>
  <si>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</si>
  <si>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</si>
  <si>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</si>
  <si>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</si>
  <si>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</si>
  <si>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</si>
  <si>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</si>
  <si>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</si>
  <si>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</si>
  <si>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</si>
  <si>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</si>
  <si>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</si>
  <si>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</si>
  <si>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</si>
  <si>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</si>
  <si>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</si>
  <si>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</si>
  <si>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</si>
  <si>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</si>
  <si>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</si>
  <si>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</si>
  <si>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</si>
  <si>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</si>
  <si>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</si>
  <si>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</si>
  <si>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</si>
  <si>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</si>
  <si>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</si>
  <si>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</si>
  <si>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</si>
  <si>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</si>
  <si>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</si>
  <si>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</si>
  <si>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</si>
  <si>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</si>
  <si>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</si>
  <si>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</si>
  <si>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</si>
  <si>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</si>
  <si>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</si>
  <si>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</si>
  <si>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</si>
  <si>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</si>
  <si>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</si>
  <si>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</si>
  <si>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</si>
  <si>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</si>
  <si>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</si>
  <si>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</si>
  <si>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</si>
  <si>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</si>
  <si>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</si>
  <si>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</si>
  <si>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</si>
  <si>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</si>
  <si>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</si>
  <si>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</si>
  <si>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</si>
  <si>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</si>
  <si>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</si>
  <si>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Dunham-Cheatham</t>
  </si>
  <si>
    <t>Sarrah</t>
  </si>
  <si>
    <t>SLAC/SSRL</t>
  </si>
  <si>
    <t>Bldg 137, MS 69</t>
  </si>
  <si>
    <t>California</t>
  </si>
  <si>
    <t>94025-7015</t>
  </si>
  <si>
    <t>United States of America</t>
  </si>
  <si>
    <t>219-476-6977</t>
  </si>
  <si>
    <t>N.A.</t>
  </si>
  <si>
    <t>Notes</t>
  </si>
  <si>
    <t>1H</t>
  </si>
  <si>
    <t>2E</t>
  </si>
  <si>
    <t>2F</t>
  </si>
  <si>
    <t>2H</t>
  </si>
  <si>
    <t>2I</t>
  </si>
  <si>
    <t>2J</t>
  </si>
  <si>
    <t>1K</t>
  </si>
  <si>
    <t>1L</t>
  </si>
  <si>
    <t>FedEx #873950364922</t>
  </si>
  <si>
    <t>FedEx #873950364933</t>
  </si>
  <si>
    <t>These are 8 sediment columns that are contained inside 2 large stainless steel canister. These columns are to be delivered to John Bargar via Daryl Murray or Ray Russ.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</si>
</sst>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1" fontId="0" fillId="0" borderId="0" xfId="0" applyNumberFormat="1" applyAlignment="1" applyProtection="1">
      <alignment horizontal="center"/>
      <protection locked="0"/>
    </xf>
    <xf numFmtId="11" fontId="0" fillId="0" borderId="0" xfId="0" applyNumberFormat="1" applyAlignment="1" applyProtection="1">
      <alignment horizontal="right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64" formatCode="0.0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8" activePane="bottomLeft" state="frozenSplit"/>
      <selection activeCell="C5" sqref="C5"/>
      <selection pane="bottomLeft" activeCell="A2" sqref="A2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 x14ac:dyDescent="0.25">
      <c r="A1" s="9" t="s">
        <v>17</v>
      </c>
      <c r="B1" s="9" t="s">
        <v>18</v>
      </c>
    </row>
    <row r="2" spans="1:6" x14ac:dyDescent="0.25">
      <c r="A2" s="18" t="s">
        <v>8</v>
      </c>
      <c r="B2" s="11" t="s">
        <v>878</v>
      </c>
    </row>
    <row r="3" spans="1:6" x14ac:dyDescent="0.25">
      <c r="A3" s="18" t="s">
        <v>9</v>
      </c>
      <c r="B3" s="11" t="s">
        <v>879</v>
      </c>
    </row>
    <row r="4" spans="1:6" x14ac:dyDescent="0.25">
      <c r="A4" s="18" t="s">
        <v>12</v>
      </c>
      <c r="B4" s="11" t="s">
        <v>880</v>
      </c>
      <c r="F4" s="40"/>
    </row>
    <row r="5" spans="1:6" x14ac:dyDescent="0.25">
      <c r="A5" s="18" t="s">
        <v>10</v>
      </c>
      <c r="B5" s="11" t="s">
        <v>22</v>
      </c>
      <c r="C5" s="9" t="s">
        <v>875</v>
      </c>
    </row>
    <row r="6" spans="1:6" x14ac:dyDescent="0.25">
      <c r="A6" s="18" t="s">
        <v>11</v>
      </c>
      <c r="B6" s="11" t="s">
        <v>881</v>
      </c>
    </row>
    <row r="7" spans="1:6" x14ac:dyDescent="0.25">
      <c r="A7" s="18" t="s">
        <v>13</v>
      </c>
      <c r="B7" s="11" t="s">
        <v>24</v>
      </c>
    </row>
    <row r="8" spans="1:6" x14ac:dyDescent="0.25">
      <c r="A8" s="18" t="s">
        <v>14</v>
      </c>
      <c r="B8" s="11" t="s">
        <v>882</v>
      </c>
    </row>
    <row r="9" spans="1:6" x14ac:dyDescent="0.25">
      <c r="A9" s="18" t="s">
        <v>15</v>
      </c>
      <c r="B9" s="11" t="s">
        <v>883</v>
      </c>
    </row>
    <row r="10" spans="1:6" x14ac:dyDescent="0.25">
      <c r="A10" s="18" t="s">
        <v>809</v>
      </c>
      <c r="B10" s="11" t="s">
        <v>884</v>
      </c>
      <c r="F10" s="40"/>
    </row>
    <row r="11" spans="1:6" x14ac:dyDescent="0.25">
      <c r="A11" s="18" t="s">
        <v>26</v>
      </c>
      <c r="B11" s="11" t="s">
        <v>885</v>
      </c>
    </row>
    <row r="12" spans="1:6" x14ac:dyDescent="0.25">
      <c r="A12" s="18" t="s">
        <v>839</v>
      </c>
      <c r="B12" s="23"/>
    </row>
    <row r="13" spans="1:6" x14ac:dyDescent="0.25">
      <c r="A13" s="18" t="s">
        <v>16</v>
      </c>
      <c r="B13" s="12">
        <v>40834</v>
      </c>
    </row>
    <row r="14" spans="1:6" x14ac:dyDescent="0.25">
      <c r="A14" s="18" t="s">
        <v>41</v>
      </c>
      <c r="B14" s="30" t="s">
        <v>886</v>
      </c>
    </row>
    <row r="15" spans="1:6" x14ac:dyDescent="0.25">
      <c r="A15" s="18" t="s">
        <v>40</v>
      </c>
      <c r="B15" s="12" t="s">
        <v>886</v>
      </c>
      <c r="C15" s="9" t="s">
        <v>854</v>
      </c>
    </row>
    <row r="16" spans="1:6" x14ac:dyDescent="0.25">
      <c r="A16" s="18" t="s">
        <v>811</v>
      </c>
      <c r="B16" s="14" t="s">
        <v>886</v>
      </c>
      <c r="C16" s="9" t="s">
        <v>854</v>
      </c>
    </row>
    <row r="17" spans="1:34" x14ac:dyDescent="0.25">
      <c r="A17" s="18" t="s">
        <v>42</v>
      </c>
      <c r="B17" s="13" t="s">
        <v>886</v>
      </c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1</v>
      </c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9" t="s">
        <v>887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 t="s">
        <v>888</v>
      </c>
      <c r="B24" s="9" t="s">
        <v>35</v>
      </c>
      <c r="C24" s="10">
        <v>2.3990400000000002E-2</v>
      </c>
      <c r="D24" s="32">
        <f>IF(Table5[[#This Row],[Mass (g)]]="","",Table5[[#This Row],[Mass (g)]]*VLOOKUP(Table5[[#This Row],[Nuclide]],Doedata,4)*37000000000)</f>
        <v>298.24865280000006</v>
      </c>
      <c r="E24" s="10" t="s">
        <v>30</v>
      </c>
      <c r="F24" s="10" t="s">
        <v>821</v>
      </c>
      <c r="G24" s="10">
        <v>1</v>
      </c>
      <c r="H24" s="10" t="s">
        <v>836</v>
      </c>
      <c r="I24" s="10" t="s">
        <v>896</v>
      </c>
      <c r="J24" s="27">
        <f>IF(Table5[[#This Row],[Activity (Bq)]]="","",Table5[[#This Row],[Activity (Bq)]]/37000000000)</f>
        <v>8.0607744000000011E-9</v>
      </c>
      <c r="K24" s="9" t="s">
        <v>898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 t="s">
        <v>889</v>
      </c>
      <c r="B25" s="9" t="s">
        <v>35</v>
      </c>
      <c r="C25" s="10">
        <v>2.3990400000000002E-2</v>
      </c>
      <c r="D25" s="32">
        <f>IF(Table5[[#This Row],[Mass (g)]]="","",Table5[[#This Row],[Mass (g)]]*VLOOKUP(Table5[[#This Row],[Nuclide]],Doedata,4)*37000000000)</f>
        <v>298.24865280000006</v>
      </c>
      <c r="E25" s="10" t="s">
        <v>30</v>
      </c>
      <c r="F25" s="10" t="s">
        <v>821</v>
      </c>
      <c r="G25" s="10">
        <v>1</v>
      </c>
      <c r="H25" s="10" t="s">
        <v>836</v>
      </c>
      <c r="I25" s="10" t="s">
        <v>896</v>
      </c>
      <c r="J25" s="27">
        <f>IF(Table5[[#This Row],[Activity (Bq)]]="","",Table5[[#This Row],[Activity (Bq)]]/37000000000)</f>
        <v>8.0607744000000011E-9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 t="s">
        <v>890</v>
      </c>
      <c r="B26" s="9" t="s">
        <v>35</v>
      </c>
      <c r="C26" s="10">
        <v>2.3990400000000002E-2</v>
      </c>
      <c r="D26" s="32">
        <f>IF(Table5[[#This Row],[Mass (g)]]="","",Table5[[#This Row],[Mass (g)]]*VLOOKUP(Table5[[#This Row],[Nuclide]],Doedata,4)*37000000000)</f>
        <v>298.24865280000006</v>
      </c>
      <c r="E26" s="10" t="s">
        <v>30</v>
      </c>
      <c r="F26" s="10" t="s">
        <v>821</v>
      </c>
      <c r="G26" s="10">
        <v>1</v>
      </c>
      <c r="H26" s="10" t="s">
        <v>836</v>
      </c>
      <c r="I26" s="10" t="s">
        <v>896</v>
      </c>
      <c r="J26" s="27">
        <f>IF(Table5[[#This Row],[Activity (Bq)]]="","",Table5[[#This Row],[Activity (Bq)]]/37000000000)</f>
        <v>8.0607744000000011E-9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 t="s">
        <v>891</v>
      </c>
      <c r="B27" s="9" t="s">
        <v>35</v>
      </c>
      <c r="C27" s="10">
        <v>2.3990399999999999E-2</v>
      </c>
      <c r="D27" s="32">
        <f>IF(Table5[[#This Row],[Mass (g)]]="","",Table5[[#This Row],[Mass (g)]]*VLOOKUP(Table5[[#This Row],[Nuclide]],Doedata,4)*37000000000)</f>
        <v>298.2486528</v>
      </c>
      <c r="E27" s="10" t="s">
        <v>30</v>
      </c>
      <c r="F27" s="10" t="s">
        <v>821</v>
      </c>
      <c r="G27" s="10">
        <v>1</v>
      </c>
      <c r="H27" s="10" t="s">
        <v>836</v>
      </c>
      <c r="I27" s="10" t="s">
        <v>897</v>
      </c>
      <c r="J27" s="27">
        <f>IF(Table5[[#This Row],[Activity (Bq)]]="","",Table5[[#This Row],[Activity (Bq)]]/37000000000)</f>
        <v>8.0607743999999994E-9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 t="s">
        <v>892</v>
      </c>
      <c r="B28" s="9" t="s">
        <v>35</v>
      </c>
      <c r="C28" s="10">
        <v>2.3990399999999999E-2</v>
      </c>
      <c r="D28" s="32">
        <f>IF(Table5[[#This Row],[Mass (g)]]="","",Table5[[#This Row],[Mass (g)]]*VLOOKUP(Table5[[#This Row],[Nuclide]],Doedata,4)*37000000000)</f>
        <v>298.2486528</v>
      </c>
      <c r="E28" s="10" t="s">
        <v>30</v>
      </c>
      <c r="F28" s="10" t="s">
        <v>821</v>
      </c>
      <c r="G28" s="10">
        <v>1</v>
      </c>
      <c r="H28" s="10" t="s">
        <v>836</v>
      </c>
      <c r="I28" s="10" t="s">
        <v>897</v>
      </c>
      <c r="J28" s="27">
        <f>IF(Table5[[#This Row],[Activity (Bq)]]="","",Table5[[#This Row],[Activity (Bq)]]/37000000000)</f>
        <v>8.0607743999999994E-9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A29" s="9" t="s">
        <v>893</v>
      </c>
      <c r="B29" s="9" t="s">
        <v>35</v>
      </c>
      <c r="C29" s="10">
        <v>2.3990399999999999E-2</v>
      </c>
      <c r="D29" s="32">
        <f>IF(Table5[[#This Row],[Mass (g)]]="","",Table5[[#This Row],[Mass (g)]]*VLOOKUP(Table5[[#This Row],[Nuclide]],Doedata,4)*37000000000)</f>
        <v>298.2486528</v>
      </c>
      <c r="E29" s="10" t="s">
        <v>30</v>
      </c>
      <c r="F29" s="10" t="s">
        <v>821</v>
      </c>
      <c r="G29" s="10">
        <v>1</v>
      </c>
      <c r="H29" s="10" t="s">
        <v>836</v>
      </c>
      <c r="I29" s="10" t="s">
        <v>897</v>
      </c>
      <c r="J29" s="27">
        <f>IF(Table5[[#This Row],[Activity (Bq)]]="","",Table5[[#This Row],[Activity (Bq)]]/37000000000)</f>
        <v>8.0607743999999994E-9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A30" s="9" t="s">
        <v>894</v>
      </c>
      <c r="B30" s="9" t="s">
        <v>35</v>
      </c>
      <c r="C30" s="10">
        <v>3.4272000000000004E-2</v>
      </c>
      <c r="D30" s="32">
        <f>IF(Table5[[#This Row],[Mass (g)]]="","",Table5[[#This Row],[Mass (g)]]*VLOOKUP(Table5[[#This Row],[Nuclide]],Doedata,4)*37000000000)</f>
        <v>426.06950400000005</v>
      </c>
      <c r="E30" s="10" t="s">
        <v>30</v>
      </c>
      <c r="F30" s="10" t="s">
        <v>821</v>
      </c>
      <c r="G30" s="10">
        <v>1</v>
      </c>
      <c r="H30" s="10" t="s">
        <v>836</v>
      </c>
      <c r="I30" s="10" t="s">
        <v>897</v>
      </c>
      <c r="J30" s="27">
        <f>IF(Table5[[#This Row],[Activity (Bq)]]="","",Table5[[#This Row],[Activity (Bq)]]/37000000000)</f>
        <v>1.1515392000000002E-8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A31" s="9" t="s">
        <v>895</v>
      </c>
      <c r="B31" s="9" t="s">
        <v>35</v>
      </c>
      <c r="C31" s="10">
        <v>7.1971200000000013E-2</v>
      </c>
      <c r="D31" s="32">
        <f>IF(Table5[[#This Row],[Mass (g)]]="","",Table5[[#This Row],[Mass (g)]]*VLOOKUP(Table5[[#This Row],[Nuclide]],Doedata,4)*37000000000)</f>
        <v>894.74595840000018</v>
      </c>
      <c r="E31" s="10" t="s">
        <v>30</v>
      </c>
      <c r="F31" s="10" t="s">
        <v>821</v>
      </c>
      <c r="G31" s="10">
        <v>1</v>
      </c>
      <c r="H31" s="10" t="s">
        <v>836</v>
      </c>
      <c r="I31" s="10" t="s">
        <v>897</v>
      </c>
      <c r="J31" s="27">
        <f>IF(Table5[[#This Row],[Activity (Bq)]]="","",Table5[[#This Row],[Activity (Bq)]]/37000000000)</f>
        <v>2.4182323200000005E-8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41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 x14ac:dyDescent="0.25">
      <c r="C33" s="41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 x14ac:dyDescent="0.25">
      <c r="C34" s="41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 x14ac:dyDescent="0.25">
      <c r="C35" s="41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 x14ac:dyDescent="0.25">
      <c r="C36" s="41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 x14ac:dyDescent="0.25">
      <c r="C37" s="41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 x14ac:dyDescent="0.25">
      <c r="C38" s="41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 x14ac:dyDescent="0.25">
      <c r="C39" s="41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 x14ac:dyDescent="0.25">
      <c r="C40" s="41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H23" sqref="H23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Sarrah</cp:lastModifiedBy>
  <cp:lastPrinted>2010-11-18T22:52:38Z</cp:lastPrinted>
  <dcterms:created xsi:type="dcterms:W3CDTF">2010-11-12T20:51:00Z</dcterms:created>
  <dcterms:modified xsi:type="dcterms:W3CDTF">2011-10-18T01:16:07Z</dcterms:modified>
</cp:coreProperties>
</file>