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<sst xmlns="http://schemas.openxmlformats.org/spreadsheetml/2006/main" count="3252" uniqueCount="891">
  <si>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</si>
  <si>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</si>
  <si>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</si>
  <si>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</si>
  <si>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</si>
  <si>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</si>
  <si>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</si>
  <si>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</si>
  <si>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</si>
  <si>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</si>
  <si>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</si>
  <si>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</si>
  <si>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</si>
  <si>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</si>
  <si>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</si>
  <si>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</si>
  <si>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</si>
  <si>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</si>
  <si>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</si>
  <si>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</si>
  <si>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</si>
  <si>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</si>
  <si>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</si>
  <si>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</si>
  <si>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</si>
  <si>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</si>
  <si>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</si>
  <si>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</si>
  <si>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</si>
  <si>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</si>
  <si>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</si>
  <si>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</si>
  <si>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</si>
  <si>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</si>
  <si>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</si>
  <si>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</si>
  <si>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</si>
  <si>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</si>
  <si>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</si>
  <si>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</si>
  <si>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</si>
  <si>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</si>
  <si>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</si>
  <si>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</si>
  <si>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</si>
  <si>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</si>
  <si>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</si>
  <si>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</si>
  <si>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</si>
  <si>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</si>
  <si>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</si>
  <si>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</si>
  <si>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</si>
  <si>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</si>
  <si>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</si>
  <si>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</si>
  <si>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</si>
  <si>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</si>
  <si>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</si>
  <si>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</si>
  <si>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</si>
  <si>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</si>
  <si>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</si>
  <si>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</si>
  <si>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</si>
  <si>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</si>
  <si>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</si>
  <si>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</si>
  <si>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</si>
  <si>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</si>
  <si>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</si>
  <si>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</si>
  <si>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</si>
  <si>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</si>
  <si>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</si>
  <si>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</si>
  <si>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</si>
  <si>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</si>
  <si>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</si>
  <si>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</si>
  <si>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</si>
  <si>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</si>
  <si>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</si>
  <si>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</si>
  <si>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</si>
  <si>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</si>
  <si>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</si>
  <si>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</si>
  <si>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</si>
  <si>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</si>
  <si>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</si>
  <si>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</si>
  <si>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</si>
  <si>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</si>
  <si>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</si>
  <si>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</si>
  <si>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</si>
  <si>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</si>
  <si>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</si>
  <si>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</si>
  <si>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</si>
  <si>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</si>
  <si>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</si>
  <si>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</si>
  <si>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</si>
  <si>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</si>
  <si>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</si>
  <si>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</si>
  <si>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</si>
  <si>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</si>
  <si>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</si>
  <si>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</si>
  <si>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</si>
  <si>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</si>
  <si>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</si>
  <si>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</si>
  <si>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</si>
  <si>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</si>
  <si>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</si>
  <si>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</si>
  <si>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</si>
  <si>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</si>
  <si>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</si>
  <si>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</si>
  <si>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</si>
  <si>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</si>
  <si>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</si>
  <si>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</si>
  <si>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</si>
  <si>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</si>
  <si>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</si>
  <si>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</si>
  <si>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</si>
  <si>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</si>
  <si>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</si>
  <si>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</si>
  <si>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</si>
  <si>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</si>
  <si>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</si>
  <si>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</si>
  <si>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</si>
  <si>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</si>
  <si>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</si>
  <si>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</si>
  <si>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</si>
  <si>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</si>
  <si>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</si>
  <si>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</si>
  <si>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</si>
  <si>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</si>
  <si>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</si>
  <si>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</si>
  <si>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</si>
  <si>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</si>
  <si>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</si>
  <si>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</si>
  <si>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</si>
  <si>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</si>
  <si>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</si>
  <si>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</si>
  <si>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</si>
  <si>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</si>
  <si>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</si>
  <si>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</si>
  <si>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</si>
  <si>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</si>
  <si>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</si>
  <si>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</si>
  <si>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</si>
  <si>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</si>
  <si>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</si>
  <si>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</si>
  <si>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</si>
  <si>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</si>
  <si>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</si>
  <si>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</si>
  <si>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</si>
  <si>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</si>
  <si>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</si>
  <si>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</si>
  <si>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</si>
  <si>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</si>
  <si>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</si>
  <si>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</si>
  <si>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</si>
  <si>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</si>
  <si>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</si>
  <si>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</si>
  <si>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</si>
  <si>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</si>
  <si>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</si>
  <si>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</si>
  <si>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</si>
  <si>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</si>
  <si>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</si>
  <si>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</si>
  <si>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</si>
  <si>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</si>
  <si>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</si>
  <si>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</si>
  <si>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</si>
  <si>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</si>
  <si>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</si>
  <si>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</si>
  <si>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</si>
  <si>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</si>
  <si>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</si>
  <si>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</si>
  <si>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</si>
  <si>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</si>
  <si>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</si>
  <si>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</si>
  <si>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</si>
  <si>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</si>
  <si>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</si>
  <si>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</si>
  <si>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</si>
  <si>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</si>
  <si>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</si>
  <si>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</si>
  <si>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</si>
  <si>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</si>
  <si>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</si>
  <si>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</si>
  <si>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</si>
  <si>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</si>
  <si>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</si>
  <si>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</si>
  <si>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</si>
  <si>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</si>
  <si>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</si>
  <si>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</si>
  <si>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</si>
  <si>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</si>
  <si>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</si>
  <si>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</si>
  <si>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</si>
  <si>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</si>
  <si>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</si>
  <si>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</si>
  <si>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</si>
  <si>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</si>
  <si>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</si>
  <si>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</si>
  <si>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</si>
  <si>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</si>
  <si>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</si>
  <si>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</si>
  <si>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</si>
  <si>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</si>
  <si>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</si>
  <si>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</si>
  <si>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</si>
  <si>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</si>
  <si>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</si>
  <si>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</si>
  <si>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</si>
  <si>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</si>
  <si>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</si>
  <si>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</si>
  <si>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</si>
  <si>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</si>
  <si>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</si>
  <si>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</si>
  <si>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</si>
  <si>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</si>
  <si>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</si>
  <si>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</si>
  <si>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</si>
  <si>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</si>
  <si>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</si>
  <si>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</si>
  <si>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</si>
  <si>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</si>
  <si>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</si>
  <si>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</si>
  <si>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</si>
  <si>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</si>
  <si>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</si>
  <si>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</si>
  <si>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</si>
  <si>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</si>
  <si>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</si>
  <si>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</si>
  <si>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</si>
  <si>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</si>
  <si>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</si>
  <si>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</si>
  <si>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</si>
  <si>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</si>
  <si>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</si>
  <si>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</si>
  <si>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</si>
  <si>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</si>
  <si>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</si>
  <si>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</si>
  <si>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</si>
  <si>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</si>
  <si>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</si>
  <si>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</si>
  <si>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</si>
  <si>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</si>
  <si>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</si>
  <si>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</si>
  <si>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</si>
  <si>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</si>
  <si>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</si>
  <si>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</si>
  <si>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</si>
  <si>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</si>
  <si>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</si>
  <si>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</si>
  <si>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</si>
  <si>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</si>
  <si>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</si>
  <si>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</si>
  <si>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</si>
  <si>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</si>
  <si>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</si>
  <si>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</si>
  <si>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</si>
  <si>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</si>
  <si>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</si>
  <si>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</si>
  <si>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</si>
  <si>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</si>
  <si>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</si>
  <si>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</si>
  <si>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</si>
  <si>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</si>
  <si>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</si>
  <si>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</si>
  <si>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</si>
  <si>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</si>
  <si>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</si>
  <si>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</si>
  <si>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</si>
  <si>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</si>
  <si>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</si>
  <si>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</si>
  <si>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</si>
  <si>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</si>
  <si>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</si>
  <si>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</si>
  <si>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</si>
  <si>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</si>
  <si>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</si>
  <si>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</si>
  <si>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</si>
  <si>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</si>
  <si>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</si>
  <si>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</si>
  <si>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</si>
  <si>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</si>
  <si>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</si>
  <si>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</si>
  <si>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</si>
  <si>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</si>
  <si>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</si>
  <si>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</si>
  <si>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</si>
  <si>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</si>
  <si>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</si>
  <si>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</si>
  <si>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</si>
  <si>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</si>
  <si>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</si>
  <si>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</si>
  <si>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</si>
  <si>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</si>
  <si>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</si>
  <si>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</si>
  <si>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</si>
  <si>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</si>
  <si>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</si>
  <si>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</si>
  <si>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</si>
  <si>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</si>
  <si>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</si>
  <si>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</si>
  <si>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</si>
  <si>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</si>
  <si>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</si>
  <si>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</si>
  <si>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</si>
  <si>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</si>
  <si>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</si>
  <si>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</si>
  <si>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</si>
  <si>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</si>
  <si>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</si>
  <si>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</si>
  <si>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</si>
  <si>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</si>
  <si>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</si>
  <si>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</si>
  <si>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</si>
  <si>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</si>
  <si>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</si>
  <si>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</si>
  <si>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</si>
  <si>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</si>
  <si>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</si>
  <si>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</si>
  <si>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</si>
  <si>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</si>
  <si>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</si>
  <si>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</si>
  <si>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</si>
  <si>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</si>
  <si>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</si>
  <si>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</si>
  <si>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</si>
  <si>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</si>
  <si>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</si>
  <si>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</si>
  <si>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</si>
  <si>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</si>
  <si>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</si>
  <si>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</si>
  <si>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</si>
  <si>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</si>
  <si>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</si>
  <si>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</si>
  <si>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</si>
  <si>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</si>
  <si>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</si>
  <si>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</si>
  <si>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</si>
  <si>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</si>
  <si>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</si>
  <si>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</si>
  <si>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</si>
  <si>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</si>
  <si>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</si>
  <si>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</si>
  <si>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</si>
  <si>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</si>
  <si>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</si>
  <si>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</si>
  <si>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</si>
  <si>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</si>
  <si>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</si>
  <si>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</si>
  <si>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</si>
  <si>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</si>
  <si>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</si>
  <si>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</si>
  <si>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</si>
  <si>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</si>
  <si>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</si>
  <si>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</si>
  <si>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</si>
  <si>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</si>
  <si>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</si>
  <si>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</si>
  <si>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</si>
  <si>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</si>
  <si>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</si>
  <si>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</si>
  <si>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</si>
  <si>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</si>
  <si>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</si>
  <si>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</si>
  <si>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</si>
  <si>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</si>
  <si>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</si>
  <si>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</si>
  <si>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</si>
  <si>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</si>
  <si>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</si>
  <si>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</si>
  <si>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</si>
  <si>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</si>
  <si>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</si>
  <si>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</si>
  <si>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</si>
  <si>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</si>
  <si>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</si>
  <si>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</si>
  <si>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</si>
  <si>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</si>
  <si>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</si>
  <si>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</si>
  <si>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</si>
  <si>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</si>
  <si>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</si>
  <si>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</si>
  <si>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</si>
  <si>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</si>
  <si>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</si>
  <si>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</si>
  <si>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</si>
  <si>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</si>
  <si>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</si>
  <si>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</si>
  <si>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</si>
  <si>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</si>
  <si>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</si>
  <si>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</si>
  <si>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</si>
  <si>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</si>
  <si>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</si>
  <si>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</si>
  <si>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</si>
  <si>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</si>
  <si>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</si>
  <si>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</si>
  <si>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</si>
  <si>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</si>
  <si>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</si>
  <si>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</si>
  <si>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</si>
  <si>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</si>
  <si>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</si>
  <si>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</si>
  <si>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</si>
  <si>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</si>
  <si>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</si>
  <si>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</si>
  <si>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</si>
  <si>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</si>
  <si>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</si>
  <si>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</si>
  <si>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</si>
  <si>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</si>
  <si>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</si>
  <si>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</si>
  <si>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</si>
  <si>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</si>
  <si>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</si>
  <si>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</si>
  <si>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</si>
  <si>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</si>
  <si>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</si>
  <si>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</si>
  <si>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</si>
  <si>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</si>
  <si>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</si>
  <si>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</si>
  <si>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</si>
  <si>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</si>
  <si>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</si>
  <si>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</si>
  <si>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</si>
  <si>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</si>
  <si>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</si>
  <si>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</si>
  <si>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</si>
  <si>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</si>
  <si>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</si>
  <si>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</si>
  <si>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</si>
  <si>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</si>
  <si>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</si>
  <si>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</si>
  <si>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</si>
  <si>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</si>
  <si>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</si>
  <si>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</si>
  <si>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</si>
  <si>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</si>
  <si>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</si>
  <si>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</si>
  <si>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</si>
  <si>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</si>
  <si>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</si>
  <si>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</si>
  <si>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</si>
  <si>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</si>
  <si>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</si>
  <si>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</si>
  <si>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</si>
  <si>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</si>
  <si>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</si>
  <si>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</si>
  <si>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</si>
  <si>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</si>
  <si>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</si>
  <si>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</si>
  <si>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</si>
  <si>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</si>
  <si>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</si>
  <si>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</si>
  <si>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</si>
  <si>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</si>
  <si>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</si>
  <si>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</si>
  <si>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</si>
  <si>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</si>
  <si>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</si>
  <si>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</si>
  <si>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</si>
  <si>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</si>
  <si>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</si>
  <si>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</si>
  <si>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</si>
  <si>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</si>
  <si>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</si>
  <si>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</si>
  <si>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</si>
  <si>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</si>
  <si>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</si>
  <si>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</si>
  <si>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</si>
  <si>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</si>
  <si>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</si>
  <si>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</si>
  <si>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</si>
  <si>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</si>
  <si>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</si>
  <si>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</si>
  <si>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</si>
  <si>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</si>
  <si>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</si>
  <si>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</si>
  <si>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</si>
  <si>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</si>
  <si>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</si>
  <si>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</si>
  <si>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</si>
  <si>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</si>
  <si>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</si>
  <si>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</si>
  <si>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</si>
  <si>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</si>
  <si>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</si>
  <si>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</si>
  <si>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</si>
  <si>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</si>
  <si>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</si>
  <si>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</si>
  <si>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</si>
  <si>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</si>
  <si>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</si>
  <si>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</si>
  <si>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</si>
  <si>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</si>
  <si>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</si>
  <si>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</si>
  <si>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</si>
  <si>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</si>
  <si>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</si>
  <si>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</si>
  <si>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</si>
  <si>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</si>
  <si>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</si>
  <si>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</si>
  <si>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</si>
  <si>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</si>
  <si>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</si>
  <si>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</si>
  <si>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</si>
  <si>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</si>
  <si>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</si>
  <si>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</si>
  <si>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</si>
  <si>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</si>
  <si>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</si>
  <si>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</si>
  <si>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</si>
  <si>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</si>
  <si>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</si>
  <si>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</si>
  <si>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</si>
  <si>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</si>
  <si>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</si>
  <si>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</si>
  <si>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</si>
  <si>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</si>
  <si>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</si>
  <si>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</si>
  <si>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</si>
  <si>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</si>
  <si>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</si>
  <si>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</si>
  <si>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</si>
  <si>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</si>
  <si>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</si>
  <si>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</si>
  <si>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</si>
  <si>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</si>
  <si>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</si>
  <si>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</si>
  <si>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</si>
  <si>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</si>
  <si>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</si>
  <si>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</si>
  <si>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</si>
  <si>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</si>
  <si>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</si>
  <si>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</si>
  <si>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</si>
  <si>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</si>
  <si>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</si>
  <si>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</si>
  <si>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</si>
  <si>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</si>
  <si>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</si>
  <si>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</si>
  <si>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</si>
  <si>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</si>
  <si>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</si>
  <si>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</si>
  <si>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</si>
  <si>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</si>
  <si>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</si>
  <si>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</si>
  <si>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</si>
  <si>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</si>
  <si>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</si>
  <si>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</si>
  <si>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</si>
  <si>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</si>
  <si>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</si>
  <si>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</si>
  <si>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</si>
  <si>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</si>
  <si>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</si>
  <si>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</si>
  <si>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</si>
  <si>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</si>
  <si>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</si>
  <si>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</si>
  <si>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</si>
  <si>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</si>
  <si>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</si>
  <si>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</si>
  <si>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</si>
  <si>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</si>
  <si>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</si>
  <si>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</si>
  <si>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</si>
  <si>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</si>
  <si>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</si>
  <si>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</si>
  <si>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</si>
  <si>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</si>
  <si>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</si>
  <si>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</si>
  <si>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</si>
  <si>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</si>
  <si>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</si>
  <si>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</si>
  <si>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</si>
  <si>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</si>
  <si>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</si>
  <si>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</si>
  <si>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</si>
  <si>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</si>
  <si>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</si>
  <si>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</si>
  <si>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</si>
  <si>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</si>
  <si>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</si>
  <si>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</si>
  <si>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</si>
  <si>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</si>
  <si>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</si>
  <si>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</si>
  <si>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</si>
  <si>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</si>
  <si>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</si>
  <si>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</si>
  <si>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</si>
  <si>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</si>
  <si>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</si>
  <si>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</si>
  <si>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</si>
  <si>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</si>
  <si>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</si>
  <si>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</si>
  <si>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</si>
  <si>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</si>
  <si>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</si>
  <si>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</si>
  <si>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</si>
  <si>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</si>
  <si>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</si>
  <si>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</si>
  <si>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</si>
  <si>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</si>
  <si>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</si>
  <si>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</si>
  <si>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</si>
  <si>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</si>
  <si>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</si>
  <si>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</si>
  <si>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</si>
  <si>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</si>
  <si>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</si>
  <si>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</si>
  <si>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</si>
  <si>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</si>
  <si>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</si>
  <si>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</si>
  <si>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</si>
  <si>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</si>
  <si>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</si>
  <si>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</si>
  <si>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</si>
  <si>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</si>
  <si>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</si>
  <si>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</si>
  <si>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</si>
  <si>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</si>
  <si>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</si>
  <si>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</si>
  <si>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</si>
  <si>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</si>
  <si>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</si>
  <si>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</si>
  <si>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</si>
  <si>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</si>
  <si>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</si>
  <si>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</si>
  <si>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</si>
  <si>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</si>
  <si>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</si>
  <si>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</si>
  <si>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</si>
  <si>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</si>
  <si>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</si>
  <si>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</si>
  <si>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</si>
  <si>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</si>
  <si>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</si>
  <si>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</si>
  <si>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</si>
  <si>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</si>
  <si>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</si>
  <si>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</si>
  <si>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</si>
  <si>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</si>
  <si>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</si>
  <si>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</si>
  <si>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</si>
  <si>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</si>
  <si>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</si>
  <si>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</si>
  <si>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</si>
  <si>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</si>
  <si>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</si>
  <si>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</si>
  <si>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</si>
  <si>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</si>
  <si>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</si>
  <si>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</si>
  <si>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</si>
  <si>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</si>
  <si>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</si>
  <si>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</si>
  <si>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</si>
  <si>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</si>
  <si>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</si>
  <si>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</si>
  <si>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</si>
  <si>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</si>
  <si>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</si>
  <si>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</si>
  <si>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</si>
  <si>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</si>
  <si>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</si>
  <si>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</si>
  <si>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</si>
  <si>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</si>
  <si>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</si>
  <si>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</si>
  <si>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</si>
  <si>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</si>
  <si>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</si>
  <si>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</si>
  <si>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</si>
  <si>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</si>
  <si>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</si>
  <si>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</si>
  <si>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</si>
  <si>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</si>
  <si>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</si>
  <si>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</si>
  <si>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Oregon Health &amp; Science University</t>
  </si>
  <si>
    <t>20000 NW Walker Rd</t>
  </si>
  <si>
    <t>Beaverton</t>
  </si>
  <si>
    <t>OR</t>
  </si>
  <si>
    <t>USA</t>
  </si>
  <si>
    <t>503-748-1980</t>
  </si>
  <si>
    <t>Lee 3567</t>
  </si>
  <si>
    <t>11-2</t>
  </si>
  <si>
    <t>OHSU-Tc1</t>
  </si>
  <si>
    <t>OHSU-Jul11-1</t>
  </si>
  <si>
    <t>OHSU-Jul11-2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</si>
</sst>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0737.974382175926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Tc-99"/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5E-5" maxValue="4.7E-2"/>
    </cacheField>
    <cacheField name="Activity (Bq)" numFmtId="11">
      <sharedItems containsMixedTypes="1" containsNumber="1" minValue="29.836799999999997" maxValue="9435.000000000001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8.0639999999999992E-10" maxValue="2.5500000000000005E-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Tc1"/>
    <x v="0"/>
    <n v="1.5E-5"/>
    <n v="9435.0000000000018"/>
    <s v="Slurry/Paste"/>
    <s v="Other"/>
    <n v="1"/>
    <s v="4h"/>
    <m/>
    <n v="2.5500000000000005E-7"/>
  </r>
  <r>
    <s v="OHSU-Jul11-1"/>
    <x v="1"/>
    <n v="2.3999999999999998E-3"/>
    <n v="29.836799999999997"/>
    <s v="Slurry/Paste"/>
    <s v="Other"/>
    <n v="1"/>
    <s v="4h"/>
    <m/>
    <n v="8.0639999999999992E-10"/>
  </r>
  <r>
    <s v="OHSU-Jul11-2"/>
    <x v="1"/>
    <n v="4.7E-2"/>
    <n v="584.30399999999997"/>
    <s v="Slurry/Paste"/>
    <s v="Other"/>
    <n v="1"/>
    <s v="4h"/>
    <m/>
    <n v="1.5792E-8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5"/>
        <item m="1" x="10"/>
        <item m="1" x="15"/>
        <item m="1" x="16"/>
        <item m="1" x="3"/>
        <item m="1" x="14"/>
        <item m="1" x="8"/>
        <item m="1" x="18"/>
        <item m="1" x="21"/>
        <item m="1" x="9"/>
        <item m="1" x="11"/>
        <item m="1" x="12"/>
        <item m="1" x="7"/>
        <item x="0"/>
        <item m="1" x="13"/>
        <item m="1" x="4"/>
        <item x="1"/>
        <item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17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15" sqref="G1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40738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40743</v>
      </c>
      <c r="C15" s="9" t="s">
        <v>854</v>
      </c>
    </row>
    <row r="16" spans="1:3">
      <c r="A16" s="18" t="s">
        <v>811</v>
      </c>
      <c r="B16" s="14">
        <v>40745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3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698</v>
      </c>
      <c r="C24" s="19">
        <v>1.5E-5</v>
      </c>
      <c r="D24" s="31">
        <f>IF(Table5[[#This Row],[Mass (g)]]="","",Table5[[#This Row],[Mass (g)]]*VLOOKUP(Table5[[#This Row],[Nuclide]],Doedata,4)*37000000000)</f>
        <v>9435.0000000000018</v>
      </c>
      <c r="E24" s="10" t="s">
        <v>820</v>
      </c>
      <c r="F24" s="10" t="s">
        <v>821</v>
      </c>
      <c r="G24" s="10">
        <v>1</v>
      </c>
      <c r="H24" s="10" t="s">
        <v>836</v>
      </c>
      <c r="I24" s="10"/>
      <c r="J24" s="27">
        <f>IF(Table5[[#This Row],[Activity (Bq)]]="","",Table5[[#This Row],[Activity (Bq)]]/37000000000)</f>
        <v>2.5500000000000005E-7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889</v>
      </c>
      <c r="B25" s="9" t="s">
        <v>35</v>
      </c>
      <c r="C25" s="19">
        <v>2.3999999999999998E-3</v>
      </c>
      <c r="D25" s="31">
        <f>IF(Table5[[#This Row],[Mass (g)]]="","",Table5[[#This Row],[Mass (g)]]*VLOOKUP(Table5[[#This Row],[Nuclide]],Doedata,4)*37000000000)</f>
        <v>29.836799999999997</v>
      </c>
      <c r="E25" s="10" t="s">
        <v>820</v>
      </c>
      <c r="F25" s="10" t="s">
        <v>821</v>
      </c>
      <c r="G25" s="10">
        <v>1</v>
      </c>
      <c r="H25" s="10" t="s">
        <v>836</v>
      </c>
      <c r="I25" s="10"/>
      <c r="J25" s="27">
        <f>IF(Table5[[#This Row],[Activity (Bq)]]="","",Table5[[#This Row],[Activity (Bq)]]/37000000000)</f>
        <v>8.0639999999999992E-10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890</v>
      </c>
      <c r="B26" s="9" t="s">
        <v>35</v>
      </c>
      <c r="C26" s="19">
        <v>4.7E-2</v>
      </c>
      <c r="D26" s="31">
        <f>IF(Table5[[#This Row],[Mass (g)]]="","",Table5[[#This Row],[Mass (g)]]*VLOOKUP(Table5[[#This Row],[Nuclide]],Doedata,4)*37000000000)</f>
        <v>584.30399999999997</v>
      </c>
      <c r="E26" s="10" t="s">
        <v>820</v>
      </c>
      <c r="F26" s="10" t="s">
        <v>821</v>
      </c>
      <c r="G26" s="10">
        <v>1</v>
      </c>
      <c r="H26" s="10" t="s">
        <v>836</v>
      </c>
      <c r="I26" s="10"/>
      <c r="J26" s="27">
        <f>IF(Table5[[#This Row],[Activity (Bq)]]="","",Table5[[#This Row],[Activity (Bq)]]/37000000000)</f>
        <v>1.5792E-8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8"/>
  <sheetViews>
    <sheetView workbookViewId="0">
      <selection activeCell="F17" sqref="F17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698</v>
      </c>
      <c r="B5" s="20">
        <v>1.5E-5</v>
      </c>
      <c r="C5" s="20">
        <v>9435.0000000000018</v>
      </c>
      <c r="D5" s="20">
        <v>2.5500000000000005E-7</v>
      </c>
    </row>
    <row r="6" spans="1:4">
      <c r="A6" s="26" t="s">
        <v>35</v>
      </c>
      <c r="B6" s="20">
        <v>4.9399999999999999E-2</v>
      </c>
      <c r="C6" s="20">
        <v>614.14080000000001</v>
      </c>
      <c r="D6" s="20">
        <v>1.6598399999999999E-8</v>
      </c>
    </row>
    <row r="7" spans="1:4">
      <c r="A7" s="26" t="s">
        <v>842</v>
      </c>
      <c r="B7" s="20"/>
      <c r="C7" s="20">
        <v>0</v>
      </c>
      <c r="D7" s="20">
        <v>0</v>
      </c>
    </row>
    <row r="8" spans="1:4">
      <c r="A8" s="26" t="s">
        <v>843</v>
      </c>
      <c r="B8" s="20">
        <v>4.9415000000000001E-2</v>
      </c>
      <c r="C8" s="20">
        <v>10049.140800000001</v>
      </c>
      <c r="D8" s="20">
        <v>2.7159840000000004E-7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2010-11-18T22:52:38Z</cp:lastPrinted>
  <dcterms:created xsi:type="dcterms:W3CDTF">2010-11-12T20:51:00Z</dcterms:created>
  <dcterms:modified xsi:type="dcterms:W3CDTF">2011-07-14T06:24:38Z</dcterms:modified>
</cp:coreProperties>
</file>