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335" yWindow="420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F17" l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<sst xmlns="http://schemas.openxmlformats.org/spreadsheetml/2006/main" count="3363" uniqueCount="889">
  <si>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</si>
  <si>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</si>
  <si>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</si>
  <si>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</si>
  <si>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</si>
  <si>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</si>
  <si>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</si>
  <si>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</si>
  <si>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</si>
  <si>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</si>
  <si>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</si>
  <si>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</si>
  <si>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</si>
  <si>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</si>
  <si>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</si>
  <si>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</si>
  <si>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</si>
  <si>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</si>
  <si>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</si>
  <si>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</si>
  <si>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</si>
  <si>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</si>
  <si>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</si>
  <si>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</si>
  <si>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</si>
  <si>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</si>
  <si>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</si>
  <si>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</si>
  <si>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</si>
  <si>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</si>
  <si>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</si>
  <si>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</si>
  <si>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</si>
  <si>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</si>
  <si>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</si>
  <si>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</si>
  <si>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</si>
  <si>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</si>
  <si>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</si>
  <si>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</si>
  <si>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</si>
  <si>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</si>
  <si>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</si>
  <si>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</si>
  <si>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</si>
  <si>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</si>
  <si>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</si>
  <si>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</si>
  <si>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</si>
  <si>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</si>
  <si>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</si>
  <si>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</si>
  <si>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</si>
  <si>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</si>
  <si>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</si>
  <si>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</si>
  <si>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</si>
  <si>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</si>
  <si>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</si>
  <si>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</si>
  <si>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</si>
  <si>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</si>
  <si>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</si>
  <si>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</si>
  <si>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</si>
  <si>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</si>
  <si>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</si>
  <si>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</si>
  <si>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</si>
  <si>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</si>
  <si>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</si>
  <si>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</si>
  <si>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</si>
  <si>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</si>
  <si>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</si>
  <si>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</si>
  <si>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</si>
  <si>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</si>
  <si>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</si>
  <si>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</si>
  <si>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</si>
  <si>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</si>
  <si>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</si>
  <si>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</si>
  <si>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</si>
  <si>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</si>
  <si>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</si>
  <si>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</si>
  <si>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</si>
  <si>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</si>
  <si>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</si>
  <si>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</si>
  <si>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</si>
  <si>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</si>
  <si>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</si>
  <si>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</si>
  <si>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</si>
  <si>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</si>
  <si>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</si>
  <si>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</si>
  <si>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</si>
  <si>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</si>
  <si>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</si>
  <si>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</si>
  <si>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</si>
  <si>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</si>
  <si>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</si>
  <si>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</si>
  <si>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</si>
  <si>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</si>
  <si>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</si>
  <si>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</si>
  <si>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</si>
  <si>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</si>
  <si>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</si>
  <si>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</si>
  <si>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</si>
  <si>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</si>
  <si>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</si>
  <si>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</si>
  <si>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</si>
  <si>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</si>
  <si>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</si>
  <si>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</si>
  <si>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</si>
  <si>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</si>
  <si>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</si>
  <si>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</si>
  <si>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</si>
  <si>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</si>
  <si>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</si>
  <si>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</si>
  <si>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</si>
  <si>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</si>
  <si>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</si>
  <si>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</si>
  <si>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</si>
  <si>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</si>
  <si>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</si>
  <si>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</si>
  <si>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</si>
  <si>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</si>
  <si>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</si>
  <si>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</si>
  <si>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</si>
  <si>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</si>
  <si>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</si>
  <si>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</si>
  <si>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</si>
  <si>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</si>
  <si>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</si>
  <si>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</si>
  <si>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</si>
  <si>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</si>
  <si>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</si>
  <si>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</si>
  <si>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</si>
  <si>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</si>
  <si>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</si>
  <si>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</si>
  <si>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</si>
  <si>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</si>
  <si>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</si>
  <si>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</si>
  <si>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</si>
  <si>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</si>
  <si>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</si>
  <si>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</si>
  <si>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</si>
  <si>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</si>
  <si>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</si>
  <si>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</si>
  <si>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</si>
  <si>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</si>
  <si>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</si>
  <si>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</si>
  <si>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</si>
  <si>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</si>
  <si>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</si>
  <si>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</si>
  <si>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</si>
  <si>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</si>
  <si>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</si>
  <si>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</si>
  <si>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</si>
  <si>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</si>
  <si>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</si>
  <si>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</si>
  <si>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</si>
  <si>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</si>
  <si>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</si>
  <si>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</si>
  <si>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</si>
  <si>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</si>
  <si>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</si>
  <si>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</si>
  <si>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</si>
  <si>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</si>
  <si>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</si>
  <si>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</si>
  <si>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</si>
  <si>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</si>
  <si>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</si>
  <si>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</si>
  <si>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</si>
  <si>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</si>
  <si>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</si>
  <si>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</si>
  <si>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</si>
  <si>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</si>
  <si>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</si>
  <si>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</si>
  <si>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</si>
  <si>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</si>
  <si>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</si>
  <si>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</si>
  <si>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</si>
  <si>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</si>
  <si>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</si>
  <si>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</si>
  <si>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</si>
  <si>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</si>
  <si>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</si>
  <si>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</si>
  <si>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</si>
  <si>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</si>
  <si>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</si>
  <si>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</si>
  <si>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</si>
  <si>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</si>
  <si>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</si>
  <si>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</si>
  <si>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</si>
  <si>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</si>
  <si>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</si>
  <si>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</si>
  <si>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</si>
  <si>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</si>
  <si>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</si>
  <si>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</si>
  <si>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</si>
  <si>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</si>
  <si>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</si>
  <si>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</si>
  <si>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</si>
  <si>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</si>
  <si>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</si>
  <si>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</si>
  <si>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</si>
  <si>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</si>
  <si>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</si>
  <si>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</si>
  <si>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</si>
  <si>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</si>
  <si>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</si>
  <si>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</si>
  <si>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</si>
  <si>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</si>
  <si>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</si>
  <si>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</si>
  <si>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</si>
  <si>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</si>
  <si>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</si>
  <si>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</si>
  <si>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</si>
  <si>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</si>
  <si>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</si>
  <si>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</si>
  <si>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</si>
  <si>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</si>
  <si>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</si>
  <si>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</si>
  <si>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</si>
  <si>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</si>
  <si>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</si>
  <si>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</si>
  <si>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</si>
  <si>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</si>
  <si>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</si>
  <si>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</si>
  <si>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</si>
  <si>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</si>
  <si>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</si>
  <si>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</si>
  <si>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</si>
  <si>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</si>
  <si>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</si>
  <si>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</si>
  <si>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</si>
  <si>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</si>
  <si>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</si>
  <si>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</si>
  <si>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</si>
  <si>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</si>
  <si>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</si>
  <si>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</si>
  <si>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</si>
  <si>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</si>
  <si>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</si>
  <si>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</si>
  <si>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</si>
  <si>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</si>
  <si>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</si>
  <si>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</si>
  <si>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</si>
  <si>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</si>
  <si>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</si>
  <si>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</si>
  <si>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</si>
  <si>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</si>
  <si>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</si>
  <si>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</si>
  <si>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</si>
  <si>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</si>
  <si>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</si>
  <si>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</si>
  <si>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</si>
  <si>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</si>
  <si>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</si>
  <si>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</si>
  <si>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</si>
  <si>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</si>
  <si>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</si>
  <si>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</si>
  <si>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</si>
  <si>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</si>
  <si>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</si>
  <si>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</si>
  <si>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</si>
  <si>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</si>
  <si>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</si>
  <si>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</si>
  <si>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</si>
  <si>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</si>
  <si>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</si>
  <si>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</si>
  <si>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</si>
  <si>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</si>
  <si>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</si>
  <si>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</si>
  <si>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</si>
  <si>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</si>
  <si>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</si>
  <si>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</si>
  <si>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</si>
  <si>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</si>
  <si>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</si>
  <si>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</si>
  <si>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</si>
  <si>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</si>
  <si>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</si>
  <si>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</si>
  <si>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</si>
  <si>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</si>
  <si>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</si>
  <si>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</si>
  <si>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</si>
  <si>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</si>
  <si>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</si>
  <si>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</si>
  <si>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</si>
  <si>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</si>
  <si>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</si>
  <si>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</si>
  <si>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</si>
  <si>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</si>
  <si>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</si>
  <si>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</si>
  <si>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</si>
  <si>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</si>
  <si>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</si>
  <si>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</si>
  <si>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</si>
  <si>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</si>
  <si>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</si>
  <si>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</si>
  <si>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</si>
  <si>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</si>
  <si>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</si>
  <si>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</si>
  <si>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</si>
  <si>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</si>
  <si>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</si>
  <si>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</si>
  <si>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</si>
  <si>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</si>
  <si>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</si>
  <si>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</si>
  <si>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</si>
  <si>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</si>
  <si>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</si>
  <si>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</si>
  <si>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</si>
  <si>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</si>
  <si>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</si>
  <si>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</si>
  <si>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</si>
  <si>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</si>
  <si>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</si>
  <si>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</si>
  <si>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</si>
  <si>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</si>
  <si>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</si>
  <si>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</si>
  <si>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</si>
  <si>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</si>
  <si>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</si>
  <si>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</si>
  <si>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</si>
  <si>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</si>
  <si>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</si>
  <si>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</si>
  <si>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</si>
  <si>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</si>
  <si>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</si>
  <si>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</si>
  <si>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</si>
  <si>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</si>
  <si>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</si>
  <si>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</si>
  <si>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</si>
  <si>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</si>
  <si>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</si>
  <si>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</si>
  <si>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</si>
  <si>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</si>
  <si>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</si>
  <si>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</si>
  <si>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</si>
  <si>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</si>
  <si>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</si>
  <si>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</si>
  <si>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</si>
  <si>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</si>
  <si>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</si>
  <si>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</si>
  <si>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</si>
  <si>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</si>
  <si>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</si>
  <si>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</si>
  <si>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</si>
  <si>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</si>
  <si>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</si>
  <si>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</si>
  <si>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</si>
  <si>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</si>
  <si>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</si>
  <si>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</si>
  <si>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</si>
  <si>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</si>
  <si>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</si>
  <si>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</si>
  <si>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</si>
  <si>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</si>
  <si>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</si>
  <si>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</si>
  <si>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</si>
  <si>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</si>
  <si>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</si>
  <si>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</si>
  <si>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</si>
  <si>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</si>
  <si>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</si>
  <si>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</si>
  <si>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</si>
  <si>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</si>
  <si>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</si>
  <si>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</si>
  <si>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</si>
  <si>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</si>
  <si>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</si>
  <si>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</si>
  <si>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</si>
  <si>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</si>
  <si>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</si>
  <si>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</si>
  <si>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</si>
  <si>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</si>
  <si>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</si>
  <si>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</si>
  <si>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</si>
  <si>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</si>
  <si>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</si>
  <si>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</si>
  <si>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</si>
  <si>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</si>
  <si>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</si>
  <si>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</si>
  <si>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</si>
  <si>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</si>
  <si>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</si>
  <si>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</si>
  <si>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</si>
  <si>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</si>
  <si>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</si>
  <si>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</si>
  <si>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</si>
  <si>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</si>
  <si>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</si>
  <si>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</si>
  <si>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</si>
  <si>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</si>
  <si>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</si>
  <si>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</si>
  <si>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</si>
  <si>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</si>
  <si>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</si>
  <si>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</si>
  <si>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</si>
  <si>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</si>
  <si>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</si>
  <si>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</si>
  <si>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</si>
  <si>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</si>
  <si>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</si>
  <si>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</si>
  <si>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</si>
  <si>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</si>
  <si>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</si>
  <si>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</si>
  <si>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</si>
  <si>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</si>
  <si>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</si>
  <si>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</si>
  <si>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</si>
  <si>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</si>
  <si>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</si>
  <si>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</si>
  <si>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</si>
  <si>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</si>
  <si>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</si>
  <si>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</si>
  <si>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</si>
  <si>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</si>
  <si>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</si>
  <si>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</si>
  <si>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</si>
  <si>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</si>
  <si>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</si>
  <si>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</si>
  <si>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</si>
  <si>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</si>
  <si>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</si>
  <si>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</si>
  <si>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</si>
  <si>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</si>
  <si>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</si>
  <si>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</si>
  <si>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</si>
  <si>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</si>
  <si>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</si>
  <si>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</si>
  <si>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</si>
  <si>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</si>
  <si>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</si>
  <si>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</si>
  <si>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</si>
  <si>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</si>
  <si>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</si>
  <si>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</si>
  <si>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</si>
  <si>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</si>
  <si>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</si>
  <si>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</si>
  <si>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</si>
  <si>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</si>
  <si>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</si>
  <si>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</si>
  <si>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</si>
  <si>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</si>
  <si>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</si>
  <si>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</si>
  <si>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</si>
  <si>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</si>
  <si>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</si>
  <si>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</si>
  <si>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</si>
  <si>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</si>
  <si>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</si>
  <si>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</si>
  <si>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</si>
  <si>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</si>
  <si>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</si>
  <si>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</si>
  <si>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</si>
  <si>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</si>
  <si>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</si>
  <si>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</si>
  <si>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</si>
  <si>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</si>
  <si>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</si>
  <si>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</si>
  <si>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</si>
  <si>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</si>
  <si>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</si>
  <si>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</si>
  <si>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</si>
  <si>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</si>
  <si>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</si>
  <si>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</si>
  <si>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</si>
  <si>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</si>
  <si>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</si>
  <si>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</si>
  <si>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</si>
  <si>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</si>
  <si>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</si>
  <si>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</si>
  <si>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</si>
  <si>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</si>
  <si>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</si>
  <si>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</si>
  <si>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</si>
  <si>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</si>
  <si>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</si>
  <si>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</si>
  <si>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</si>
  <si>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</si>
  <si>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</si>
  <si>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</si>
  <si>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</si>
  <si>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</si>
  <si>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</si>
  <si>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</si>
  <si>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</si>
  <si>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</si>
  <si>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</si>
  <si>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</si>
  <si>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</si>
  <si>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</si>
  <si>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</si>
  <si>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</si>
  <si>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</si>
  <si>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</si>
  <si>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</si>
  <si>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</si>
  <si>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</si>
  <si>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</si>
  <si>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</si>
  <si>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</si>
  <si>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</si>
  <si>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</si>
  <si>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</si>
  <si>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</si>
  <si>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</si>
  <si>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</si>
  <si>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</si>
  <si>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</si>
  <si>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</si>
  <si>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</si>
  <si>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</si>
  <si>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</si>
  <si>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</si>
  <si>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</si>
  <si>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</si>
  <si>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</si>
  <si>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</si>
  <si>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</si>
  <si>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</si>
  <si>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</si>
  <si>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</si>
  <si>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</si>
  <si>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</si>
  <si>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</si>
  <si>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</si>
  <si>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</si>
  <si>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</si>
  <si>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</si>
  <si>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</si>
  <si>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</si>
  <si>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</si>
  <si>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</si>
  <si>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</si>
  <si>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</si>
  <si>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</si>
  <si>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</si>
  <si>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</si>
  <si>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</si>
  <si>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</si>
  <si>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</si>
  <si>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</si>
  <si>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</si>
  <si>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</si>
  <si>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</si>
  <si>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</si>
  <si>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</si>
  <si>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</si>
  <si>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</si>
  <si>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</si>
  <si>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</si>
  <si>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</si>
  <si>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</si>
  <si>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</si>
  <si>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</si>
  <si>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</si>
  <si>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</si>
  <si>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</si>
  <si>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</si>
  <si>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</si>
  <si>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</si>
  <si>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</si>
  <si>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</si>
  <si>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</si>
  <si>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</si>
  <si>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</si>
  <si>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</si>
  <si>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</si>
  <si>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</si>
  <si>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</si>
  <si>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</si>
  <si>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</si>
  <si>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</si>
  <si>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</si>
  <si>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</si>
  <si>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</si>
  <si>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</si>
  <si>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</si>
  <si>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</si>
  <si>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</si>
  <si>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</si>
  <si>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</si>
  <si>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</si>
  <si>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</si>
  <si>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</si>
  <si>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</si>
  <si>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</si>
  <si>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</si>
  <si>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</si>
  <si>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</si>
  <si>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</si>
  <si>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</si>
  <si>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</si>
  <si>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</si>
  <si>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</si>
  <si>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</si>
  <si>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</si>
  <si>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</si>
  <si>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</si>
  <si>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</si>
  <si>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</si>
  <si>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</si>
  <si>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</si>
  <si>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</si>
  <si>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</si>
  <si>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</si>
  <si>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</si>
  <si>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</si>
  <si>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</si>
  <si>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</si>
  <si>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</si>
  <si>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</si>
  <si>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</si>
  <si>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</si>
  <si>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</si>
  <si>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</si>
  <si>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</si>
  <si>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</si>
  <si>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</si>
  <si>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</si>
  <si>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</si>
  <si>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</si>
  <si>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</si>
  <si>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</si>
  <si>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</si>
  <si>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</si>
  <si>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</si>
  <si>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</si>
  <si>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</si>
  <si>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</si>
  <si>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</si>
  <si>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</si>
  <si>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</si>
  <si>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</si>
  <si>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</si>
  <si>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</si>
  <si>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</si>
  <si>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</si>
  <si>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</si>
  <si>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</si>
  <si>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</si>
  <si>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</si>
  <si>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</si>
  <si>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</si>
  <si>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</si>
  <si>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</si>
  <si>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</si>
  <si>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</si>
  <si>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</si>
  <si>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</si>
  <si>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</si>
  <si>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</si>
  <si>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</si>
  <si>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</si>
  <si>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</si>
  <si>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</si>
  <si>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</si>
  <si>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</si>
  <si>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</si>
  <si>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</si>
  <si>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</si>
  <si>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</si>
  <si>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</si>
  <si>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</si>
  <si>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</si>
  <si>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</si>
  <si>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</si>
  <si>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</si>
  <si>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</si>
  <si>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</si>
  <si>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</si>
  <si>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</si>
  <si>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</si>
  <si>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</si>
  <si>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</si>
  <si>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</si>
  <si>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</si>
  <si>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</si>
  <si>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</si>
  <si>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</si>
  <si>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</si>
  <si>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</si>
  <si>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</si>
  <si>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</si>
  <si>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</si>
  <si>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</si>
  <si>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</si>
  <si>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</si>
  <si>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</si>
  <si>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</si>
  <si>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</si>
  <si>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</si>
  <si>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</si>
  <si>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</si>
  <si>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</si>
  <si>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</si>
  <si>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</si>
  <si>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</si>
  <si>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</si>
  <si>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</si>
  <si>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</si>
  <si>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</si>
  <si>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</si>
  <si>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</si>
  <si>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</si>
  <si>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</si>
  <si>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</si>
  <si>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</si>
  <si>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</si>
  <si>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</si>
  <si>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</si>
  <si>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</si>
  <si>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</si>
  <si>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</si>
  <si>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</si>
  <si>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</si>
  <si>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</si>
  <si>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</si>
  <si>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</si>
  <si>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</si>
  <si>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</si>
  <si>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</si>
  <si>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</si>
  <si>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</si>
  <si>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</si>
  <si>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</si>
  <si>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</si>
  <si>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</si>
  <si>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</si>
  <si>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</si>
  <si>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</si>
  <si>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</si>
  <si>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</si>
  <si>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</si>
  <si>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</si>
  <si>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</si>
  <si>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</si>
  <si>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</si>
  <si>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</si>
  <si>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Bargar</t>
  </si>
  <si>
    <t>SSRl</t>
  </si>
  <si>
    <t>USA</t>
  </si>
  <si>
    <t>x-4949</t>
  </si>
  <si>
    <t>NA</t>
  </si>
  <si>
    <t>Fed-Ex: 8746-3272-9986</t>
  </si>
  <si>
    <t>2575 Sand Hill Rd</t>
  </si>
  <si>
    <t>MS 69, bldg 137</t>
  </si>
  <si>
    <t>TOTAL PACKAGE ACTIVITY:</t>
  </si>
  <si>
    <t>NOTE: SHIPMENT CONTAINS SAMPLES FROM RIFLE FIELD SITE</t>
  </si>
  <si>
    <t>PACKAGING IS *NOT* FOR USE AT BEAM LINE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</si>
</sst>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D4" sqref="D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6">
      <c r="A1" s="9" t="s">
        <v>17</v>
      </c>
      <c r="B1" s="9" t="s">
        <v>18</v>
      </c>
    </row>
    <row r="2" spans="1:6">
      <c r="A2" s="17" t="s">
        <v>8</v>
      </c>
      <c r="B2" s="11" t="s">
        <v>878</v>
      </c>
    </row>
    <row r="3" spans="1:6">
      <c r="A3" s="17" t="s">
        <v>9</v>
      </c>
      <c r="B3" s="11" t="s">
        <v>19</v>
      </c>
    </row>
    <row r="4" spans="1:6">
      <c r="A4" s="17" t="s">
        <v>12</v>
      </c>
      <c r="B4" s="11" t="s">
        <v>879</v>
      </c>
    </row>
    <row r="5" spans="1:6">
      <c r="A5" s="17" t="s">
        <v>10</v>
      </c>
      <c r="B5" s="11" t="s">
        <v>884</v>
      </c>
      <c r="C5" s="9" t="s">
        <v>875</v>
      </c>
    </row>
    <row r="6" spans="1:6">
      <c r="A6" s="17" t="s">
        <v>11</v>
      </c>
      <c r="B6" s="11" t="s">
        <v>885</v>
      </c>
      <c r="F6" s="10" t="s">
        <v>887</v>
      </c>
    </row>
    <row r="7" spans="1:6">
      <c r="A7" s="17" t="s">
        <v>13</v>
      </c>
      <c r="B7" s="11" t="s">
        <v>24</v>
      </c>
      <c r="F7" s="10" t="s">
        <v>888</v>
      </c>
    </row>
    <row r="8" spans="1:6">
      <c r="A8" s="17" t="s">
        <v>14</v>
      </c>
      <c r="B8" s="11" t="s">
        <v>25</v>
      </c>
    </row>
    <row r="9" spans="1:6">
      <c r="A9" s="17" t="s">
        <v>15</v>
      </c>
      <c r="B9" s="11">
        <v>94025</v>
      </c>
    </row>
    <row r="10" spans="1:6">
      <c r="A10" s="17" t="s">
        <v>809</v>
      </c>
      <c r="B10" s="11" t="s">
        <v>880</v>
      </c>
    </row>
    <row r="11" spans="1:6">
      <c r="A11" s="17" t="s">
        <v>26</v>
      </c>
      <c r="B11" s="11" t="s">
        <v>881</v>
      </c>
    </row>
    <row r="12" spans="1:6">
      <c r="A12" s="17" t="s">
        <v>839</v>
      </c>
      <c r="B12" s="22" t="s">
        <v>882</v>
      </c>
    </row>
    <row r="13" spans="1:6">
      <c r="A13" s="17" t="s">
        <v>16</v>
      </c>
      <c r="B13" s="12">
        <v>40681</v>
      </c>
    </row>
    <row r="14" spans="1:6">
      <c r="A14" s="17" t="s">
        <v>41</v>
      </c>
      <c r="B14" s="38" t="s">
        <v>882</v>
      </c>
    </row>
    <row r="15" spans="1:6">
      <c r="A15" s="17" t="s">
        <v>40</v>
      </c>
      <c r="B15" s="12" t="s">
        <v>882</v>
      </c>
      <c r="C15" s="9" t="s">
        <v>854</v>
      </c>
    </row>
    <row r="16" spans="1:6">
      <c r="A16" s="17" t="s">
        <v>811</v>
      </c>
      <c r="B16" s="13" t="s">
        <v>882</v>
      </c>
      <c r="C16" s="9" t="s">
        <v>854</v>
      </c>
      <c r="F16" s="10" t="s">
        <v>886</v>
      </c>
    </row>
    <row r="17" spans="1:34">
      <c r="A17" s="17" t="s">
        <v>42</v>
      </c>
      <c r="B17" s="39" t="s">
        <v>882</v>
      </c>
      <c r="C17" s="9" t="s">
        <v>853</v>
      </c>
      <c r="F17" s="40">
        <f>SUM(D28:D53)</f>
        <v>6464.6400000000012</v>
      </c>
    </row>
    <row r="18" spans="1:34">
      <c r="A18" s="17" t="s">
        <v>807</v>
      </c>
      <c r="B18" s="11">
        <v>1</v>
      </c>
      <c r="C18" s="9" t="s">
        <v>43</v>
      </c>
    </row>
    <row r="19" spans="1:34">
      <c r="A19" s="17" t="s">
        <v>808</v>
      </c>
      <c r="B19" s="11" t="s">
        <v>882</v>
      </c>
      <c r="C19" s="9" t="s">
        <v>43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0.02</v>
      </c>
      <c r="D24" s="30">
        <f>IF(Table5[[#This Row],[Mass (g)]]="","",Table5[[#This Row],[Mass (g)]]*VLOOKUP(Table5[[#This Row],[Nuclide]],Doedata,4)*37000000000)</f>
        <v>248.64</v>
      </c>
      <c r="E24" s="10" t="s">
        <v>820</v>
      </c>
      <c r="F24" s="10" t="s">
        <v>31</v>
      </c>
      <c r="G24" s="10">
        <v>1</v>
      </c>
      <c r="I24" s="10" t="s">
        <v>883</v>
      </c>
      <c r="J24" s="26">
        <f>IF(Table5[[#This Row],[Activity (Bq)]]="","",Table5[[#This Row],[Activity (Bq)]]/37000000000)</f>
        <v>6.72E-9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0.02</v>
      </c>
      <c r="D25" s="30">
        <f>IF(Table5[[#This Row],[Mass (g)]]="","",Table5[[#This Row],[Mass (g)]]*VLOOKUP(Table5[[#This Row],[Nuclide]],Doedata,4)*37000000000)</f>
        <v>248.64</v>
      </c>
      <c r="E25" s="10" t="s">
        <v>820</v>
      </c>
      <c r="F25" s="10" t="s">
        <v>31</v>
      </c>
      <c r="G25" s="10">
        <v>1</v>
      </c>
      <c r="I25" s="10" t="s">
        <v>883</v>
      </c>
      <c r="J25" s="26">
        <f>IF(Table5[[#This Row],[Activity (Bq)]]="","",Table5[[#This Row],[Activity (Bq)]]/37000000000)</f>
        <v>6.72E-9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0.02</v>
      </c>
      <c r="D26" s="30">
        <f>IF(Table5[[#This Row],[Mass (g)]]="","",Table5[[#This Row],[Mass (g)]]*VLOOKUP(Table5[[#This Row],[Nuclide]],Doedata,4)*37000000000)</f>
        <v>248.64</v>
      </c>
      <c r="E26" s="10" t="s">
        <v>820</v>
      </c>
      <c r="F26" s="10" t="s">
        <v>31</v>
      </c>
      <c r="G26" s="10">
        <v>1</v>
      </c>
      <c r="I26" s="10" t="s">
        <v>883</v>
      </c>
      <c r="J26" s="26">
        <f>IF(Table5[[#This Row],[Activity (Bq)]]="","",Table5[[#This Row],[Activity (Bq)]]/37000000000)</f>
        <v>6.72E-9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0.02</v>
      </c>
      <c r="D27" s="30">
        <f>IF(Table5[[#This Row],[Mass (g)]]="","",Table5[[#This Row],[Mass (g)]]*VLOOKUP(Table5[[#This Row],[Nuclide]],Doedata,4)*37000000000)</f>
        <v>248.64</v>
      </c>
      <c r="E27" s="10" t="s">
        <v>820</v>
      </c>
      <c r="F27" s="10" t="s">
        <v>31</v>
      </c>
      <c r="G27" s="10">
        <v>1</v>
      </c>
      <c r="I27" s="10" t="s">
        <v>883</v>
      </c>
      <c r="J27" s="26">
        <f>IF(Table5[[#This Row],[Activity (Bq)]]="","",Table5[[#This Row],[Activity (Bq)]]/37000000000)</f>
        <v>6.72E-9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0.02</v>
      </c>
      <c r="D28" s="30">
        <f>IF(Table5[[#This Row],[Mass (g)]]="","",Table5[[#This Row],[Mass (g)]]*VLOOKUP(Table5[[#This Row],[Nuclide]],Doedata,4)*37000000000)</f>
        <v>248.64</v>
      </c>
      <c r="E28" s="10" t="s">
        <v>820</v>
      </c>
      <c r="F28" s="10" t="s">
        <v>31</v>
      </c>
      <c r="G28" s="10">
        <v>1</v>
      </c>
      <c r="I28" s="10" t="s">
        <v>883</v>
      </c>
      <c r="J28" s="26">
        <f>IF(Table5[[#This Row],[Activity (Bq)]]="","",Table5[[#This Row],[Activity (Bq)]]/37000000000)</f>
        <v>6.72E-9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0.02</v>
      </c>
      <c r="D29" s="30">
        <f>IF(Table5[[#This Row],[Mass (g)]]="","",Table5[[#This Row],[Mass (g)]]*VLOOKUP(Table5[[#This Row],[Nuclide]],Doedata,4)*37000000000)</f>
        <v>248.64</v>
      </c>
      <c r="E29" s="10" t="s">
        <v>820</v>
      </c>
      <c r="F29" s="10" t="s">
        <v>31</v>
      </c>
      <c r="G29" s="10">
        <v>1</v>
      </c>
      <c r="I29" s="10" t="s">
        <v>883</v>
      </c>
      <c r="J29" s="26">
        <f>IF(Table5[[#This Row],[Activity (Bq)]]="","",Table5[[#This Row],[Activity (Bq)]]/37000000000)</f>
        <v>6.72E-9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0.02</v>
      </c>
      <c r="D30" s="30">
        <f>IF(Table5[[#This Row],[Mass (g)]]="","",Table5[[#This Row],[Mass (g)]]*VLOOKUP(Table5[[#This Row],[Nuclide]],Doedata,4)*37000000000)</f>
        <v>248.64</v>
      </c>
      <c r="E30" s="10" t="s">
        <v>820</v>
      </c>
      <c r="F30" s="10" t="s">
        <v>31</v>
      </c>
      <c r="G30" s="10">
        <v>1</v>
      </c>
      <c r="I30" s="10" t="s">
        <v>883</v>
      </c>
      <c r="J30" s="26">
        <f>IF(Table5[[#This Row],[Activity (Bq)]]="","",Table5[[#This Row],[Activity (Bq)]]/37000000000)</f>
        <v>6.72E-9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0.02</v>
      </c>
      <c r="D31" s="30">
        <f>IF(Table5[[#This Row],[Mass (g)]]="","",Table5[[#This Row],[Mass (g)]]*VLOOKUP(Table5[[#This Row],[Nuclide]],Doedata,4)*37000000000)</f>
        <v>248.64</v>
      </c>
      <c r="E31" s="10" t="s">
        <v>820</v>
      </c>
      <c r="F31" s="10" t="s">
        <v>31</v>
      </c>
      <c r="G31" s="10">
        <v>1</v>
      </c>
      <c r="I31" s="10" t="s">
        <v>883</v>
      </c>
      <c r="J31" s="26">
        <f>IF(Table5[[#This Row],[Activity (Bq)]]="","",Table5[[#This Row],[Activity (Bq)]]/37000000000)</f>
        <v>6.72E-9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0.02</v>
      </c>
      <c r="D32" s="30">
        <f>IF(Table5[[#This Row],[Mass (g)]]="","",Table5[[#This Row],[Mass (g)]]*VLOOKUP(Table5[[#This Row],[Nuclide]],Doedata,4)*37000000000)</f>
        <v>248.64</v>
      </c>
      <c r="E32" s="10" t="s">
        <v>820</v>
      </c>
      <c r="F32" s="10" t="s">
        <v>31</v>
      </c>
      <c r="G32" s="10">
        <v>1</v>
      </c>
      <c r="I32" s="10" t="s">
        <v>883</v>
      </c>
      <c r="J32" s="26">
        <f>IF(Table5[[#This Row],[Activity (Bq)]]="","",Table5[[#This Row],[Activity (Bq)]]/37000000000)</f>
        <v>6.72E-9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0.02</v>
      </c>
      <c r="D33" s="30">
        <f>IF(Table5[[#This Row],[Mass (g)]]="","",Table5[[#This Row],[Mass (g)]]*VLOOKUP(Table5[[#This Row],[Nuclide]],Doedata,4)*37000000000)</f>
        <v>248.64</v>
      </c>
      <c r="E33" s="10" t="s">
        <v>820</v>
      </c>
      <c r="F33" s="10" t="s">
        <v>31</v>
      </c>
      <c r="G33" s="10">
        <v>1</v>
      </c>
      <c r="I33" s="10" t="s">
        <v>883</v>
      </c>
      <c r="J33" s="26">
        <f>IF(Table5[[#This Row],[Activity (Bq)]]="","",Table5[[#This Row],[Activity (Bq)]]/37000000000)</f>
        <v>6.72E-9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0.02</v>
      </c>
      <c r="D34" s="30">
        <f>IF(Table5[[#This Row],[Mass (g)]]="","",Table5[[#This Row],[Mass (g)]]*VLOOKUP(Table5[[#This Row],[Nuclide]],Doedata,4)*37000000000)</f>
        <v>248.64</v>
      </c>
      <c r="E34" s="10" t="s">
        <v>820</v>
      </c>
      <c r="F34" s="10" t="s">
        <v>31</v>
      </c>
      <c r="G34" s="10">
        <v>1</v>
      </c>
      <c r="I34" s="10" t="s">
        <v>883</v>
      </c>
      <c r="J34" s="26">
        <f>IF(Table5[[#This Row],[Activity (Bq)]]="","",Table5[[#This Row],[Activity (Bq)]]/37000000000)</f>
        <v>6.72E-9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v>12</v>
      </c>
      <c r="B35" s="9" t="s">
        <v>35</v>
      </c>
      <c r="C35" s="18">
        <v>0.02</v>
      </c>
      <c r="D35" s="30">
        <f>IF(Table5[[#This Row],[Mass (g)]]="","",Table5[[#This Row],[Mass (g)]]*VLOOKUP(Table5[[#This Row],[Nuclide]],Doedata,4)*37000000000)</f>
        <v>248.64</v>
      </c>
      <c r="E35" s="10" t="s">
        <v>820</v>
      </c>
      <c r="F35" s="10" t="s">
        <v>31</v>
      </c>
      <c r="G35" s="10">
        <v>1</v>
      </c>
      <c r="I35" s="10" t="s">
        <v>883</v>
      </c>
      <c r="J35" s="26">
        <f>IF(Table5[[#This Row],[Activity (Bq)]]="","",Table5[[#This Row],[Activity (Bq)]]/37000000000)</f>
        <v>6.72E-9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>
        <v>13</v>
      </c>
      <c r="B36" s="9" t="s">
        <v>35</v>
      </c>
      <c r="C36" s="18">
        <v>0.02</v>
      </c>
      <c r="D36" s="30">
        <f>IF(Table5[[#This Row],[Mass (g)]]="","",Table5[[#This Row],[Mass (g)]]*VLOOKUP(Table5[[#This Row],[Nuclide]],Doedata,4)*37000000000)</f>
        <v>248.64</v>
      </c>
      <c r="E36" s="10" t="s">
        <v>820</v>
      </c>
      <c r="F36" s="10" t="s">
        <v>31</v>
      </c>
      <c r="G36" s="10">
        <v>1</v>
      </c>
      <c r="I36" s="10" t="s">
        <v>883</v>
      </c>
      <c r="J36" s="26">
        <f>IF(Table5[[#This Row],[Activity (Bq)]]="","",Table5[[#This Row],[Activity (Bq)]]/37000000000)</f>
        <v>6.72E-9</v>
      </c>
      <c r="AD36" s="29" t="s">
        <v>68</v>
      </c>
      <c r="AE36" s="17"/>
      <c r="AF36" s="17"/>
      <c r="AG36" s="17" t="s">
        <v>861</v>
      </c>
      <c r="AH36" s="17"/>
    </row>
    <row r="37" spans="1:34">
      <c r="A37" s="9">
        <v>14</v>
      </c>
      <c r="B37" s="9" t="s">
        <v>35</v>
      </c>
      <c r="C37" s="18">
        <v>0.02</v>
      </c>
      <c r="D37" s="30">
        <f>IF(Table5[[#This Row],[Mass (g)]]="","",Table5[[#This Row],[Mass (g)]]*VLOOKUP(Table5[[#This Row],[Nuclide]],Doedata,4)*37000000000)</f>
        <v>248.64</v>
      </c>
      <c r="E37" s="10" t="s">
        <v>820</v>
      </c>
      <c r="F37" s="10" t="s">
        <v>31</v>
      </c>
      <c r="G37" s="10">
        <v>1</v>
      </c>
      <c r="I37" s="10" t="s">
        <v>883</v>
      </c>
      <c r="J37" s="26">
        <f>IF(Table5[[#This Row],[Activity (Bq)]]="","",Table5[[#This Row],[Activity (Bq)]]/37000000000)</f>
        <v>6.72E-9</v>
      </c>
      <c r="AD37" s="29" t="s">
        <v>69</v>
      </c>
      <c r="AE37" s="17"/>
      <c r="AF37" s="17"/>
      <c r="AG37" s="17" t="s">
        <v>862</v>
      </c>
      <c r="AH37" s="17"/>
    </row>
    <row r="38" spans="1:34">
      <c r="A38" s="9">
        <v>15</v>
      </c>
      <c r="B38" s="9" t="s">
        <v>35</v>
      </c>
      <c r="C38" s="18">
        <v>0.02</v>
      </c>
      <c r="D38" s="30">
        <f>IF(Table5[[#This Row],[Mass (g)]]="","",Table5[[#This Row],[Mass (g)]]*VLOOKUP(Table5[[#This Row],[Nuclide]],Doedata,4)*37000000000)</f>
        <v>248.64</v>
      </c>
      <c r="E38" s="10" t="s">
        <v>820</v>
      </c>
      <c r="F38" s="10" t="s">
        <v>31</v>
      </c>
      <c r="G38" s="10">
        <v>1</v>
      </c>
      <c r="I38" s="10" t="s">
        <v>883</v>
      </c>
      <c r="J38" s="26">
        <f>IF(Table5[[#This Row],[Activity (Bq)]]="","",Table5[[#This Row],[Activity (Bq)]]/37000000000)</f>
        <v>6.72E-9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>
        <v>16</v>
      </c>
      <c r="B39" s="9" t="s">
        <v>35</v>
      </c>
      <c r="C39" s="18">
        <v>0.02</v>
      </c>
      <c r="D39" s="30">
        <f>IF(Table5[[#This Row],[Mass (g)]]="","",Table5[[#This Row],[Mass (g)]]*VLOOKUP(Table5[[#This Row],[Nuclide]],Doedata,4)*37000000000)</f>
        <v>248.64</v>
      </c>
      <c r="E39" s="10" t="s">
        <v>820</v>
      </c>
      <c r="F39" s="10" t="s">
        <v>31</v>
      </c>
      <c r="G39" s="10">
        <v>1</v>
      </c>
      <c r="I39" s="10" t="s">
        <v>883</v>
      </c>
      <c r="J39" s="26">
        <f>IF(Table5[[#This Row],[Activity (Bq)]]="","",Table5[[#This Row],[Activity (Bq)]]/37000000000)</f>
        <v>6.72E-9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>
        <v>17</v>
      </c>
      <c r="B40" s="9" t="s">
        <v>35</v>
      </c>
      <c r="C40" s="18">
        <v>0.02</v>
      </c>
      <c r="D40" s="30">
        <f>IF(Table5[[#This Row],[Mass (g)]]="","",Table5[[#This Row],[Mass (g)]]*VLOOKUP(Table5[[#This Row],[Nuclide]],Doedata,4)*37000000000)</f>
        <v>248.64</v>
      </c>
      <c r="E40" s="10" t="s">
        <v>820</v>
      </c>
      <c r="F40" s="10" t="s">
        <v>31</v>
      </c>
      <c r="G40" s="10">
        <v>1</v>
      </c>
      <c r="I40" s="10" t="s">
        <v>883</v>
      </c>
      <c r="J40" s="26">
        <f>IF(Table5[[#This Row],[Activity (Bq)]]="","",Table5[[#This Row],[Activity (Bq)]]/37000000000)</f>
        <v>6.72E-9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>
        <v>18</v>
      </c>
      <c r="B41" s="9" t="s">
        <v>35</v>
      </c>
      <c r="C41" s="18">
        <v>0.02</v>
      </c>
      <c r="D41" s="30">
        <f>IF(Table5[[#This Row],[Mass (g)]]="","",Table5[[#This Row],[Mass (g)]]*VLOOKUP(Table5[[#This Row],[Nuclide]],Doedata,4)*37000000000)</f>
        <v>248.64</v>
      </c>
      <c r="E41" s="10" t="s">
        <v>820</v>
      </c>
      <c r="F41" s="10" t="s">
        <v>31</v>
      </c>
      <c r="G41" s="10">
        <v>1</v>
      </c>
      <c r="I41" s="10" t="s">
        <v>883</v>
      </c>
      <c r="J41" s="26">
        <f>IF(Table5[[#This Row],[Activity (Bq)]]="","",Table5[[#This Row],[Activity (Bq)]]/37000000000)</f>
        <v>6.72E-9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>
        <v>19</v>
      </c>
      <c r="B42" s="9" t="s">
        <v>35</v>
      </c>
      <c r="C42" s="18">
        <v>0.02</v>
      </c>
      <c r="D42" s="30">
        <f>IF(Table5[[#This Row],[Mass (g)]]="","",Table5[[#This Row],[Mass (g)]]*VLOOKUP(Table5[[#This Row],[Nuclide]],Doedata,4)*37000000000)</f>
        <v>248.64</v>
      </c>
      <c r="E42" s="10" t="s">
        <v>820</v>
      </c>
      <c r="F42" s="10" t="s">
        <v>31</v>
      </c>
      <c r="G42" s="10">
        <v>1</v>
      </c>
      <c r="I42" s="10" t="s">
        <v>883</v>
      </c>
      <c r="J42" s="26">
        <f>IF(Table5[[#This Row],[Activity (Bq)]]="","",Table5[[#This Row],[Activity (Bq)]]/37000000000)</f>
        <v>6.72E-9</v>
      </c>
      <c r="AD42" s="29" t="s">
        <v>73</v>
      </c>
      <c r="AE42" s="17"/>
      <c r="AF42" s="17"/>
      <c r="AG42" s="17" t="s">
        <v>832</v>
      </c>
      <c r="AH42" s="17"/>
    </row>
    <row r="43" spans="1:34">
      <c r="A43" s="9">
        <v>20</v>
      </c>
      <c r="B43" s="9" t="s">
        <v>35</v>
      </c>
      <c r="C43" s="18">
        <v>0.02</v>
      </c>
      <c r="D43" s="30">
        <f>IF(Table5[[#This Row],[Mass (g)]]="","",Table5[[#This Row],[Mass (g)]]*VLOOKUP(Table5[[#This Row],[Nuclide]],Doedata,4)*37000000000)</f>
        <v>248.64</v>
      </c>
      <c r="E43" s="10" t="s">
        <v>820</v>
      </c>
      <c r="F43" s="10" t="s">
        <v>31</v>
      </c>
      <c r="G43" s="10">
        <v>1</v>
      </c>
      <c r="I43" s="10" t="s">
        <v>883</v>
      </c>
      <c r="J43" s="26">
        <f>IF(Table5[[#This Row],[Activity (Bq)]]="","",Table5[[#This Row],[Activity (Bq)]]/37000000000)</f>
        <v>6.72E-9</v>
      </c>
      <c r="AD43" s="29" t="s">
        <v>74</v>
      </c>
      <c r="AE43" s="17"/>
      <c r="AF43" s="17"/>
      <c r="AG43" s="17" t="s">
        <v>833</v>
      </c>
      <c r="AH43" s="17"/>
    </row>
    <row r="44" spans="1:34">
      <c r="A44" s="9">
        <v>21</v>
      </c>
      <c r="B44" s="9" t="s">
        <v>35</v>
      </c>
      <c r="C44" s="18">
        <v>0.02</v>
      </c>
      <c r="D44" s="30">
        <f>IF(Table5[[#This Row],[Mass (g)]]="","",Table5[[#This Row],[Mass (g)]]*VLOOKUP(Table5[[#This Row],[Nuclide]],Doedata,4)*37000000000)</f>
        <v>248.64</v>
      </c>
      <c r="E44" s="10" t="s">
        <v>820</v>
      </c>
      <c r="F44" s="10" t="s">
        <v>31</v>
      </c>
      <c r="G44" s="10">
        <v>1</v>
      </c>
      <c r="I44" s="10" t="s">
        <v>883</v>
      </c>
      <c r="J44" s="26">
        <f>IF(Table5[[#This Row],[Activity (Bq)]]="","",Table5[[#This Row],[Activity (Bq)]]/37000000000)</f>
        <v>6.72E-9</v>
      </c>
      <c r="AD44" s="29" t="s">
        <v>75</v>
      </c>
      <c r="AE44" s="17"/>
      <c r="AF44" s="17"/>
      <c r="AG44" s="17" t="s">
        <v>834</v>
      </c>
      <c r="AH44" s="17"/>
    </row>
    <row r="45" spans="1:34">
      <c r="A45" s="9">
        <v>22</v>
      </c>
      <c r="B45" s="9" t="s">
        <v>35</v>
      </c>
      <c r="C45" s="18">
        <v>0.02</v>
      </c>
      <c r="D45" s="30">
        <f>IF(Table5[[#This Row],[Mass (g)]]="","",Table5[[#This Row],[Mass (g)]]*VLOOKUP(Table5[[#This Row],[Nuclide]],Doedata,4)*37000000000)</f>
        <v>248.64</v>
      </c>
      <c r="E45" s="10" t="s">
        <v>820</v>
      </c>
      <c r="F45" s="10" t="s">
        <v>31</v>
      </c>
      <c r="G45" s="10">
        <v>1</v>
      </c>
      <c r="I45" s="10" t="s">
        <v>883</v>
      </c>
      <c r="J45" s="26">
        <f>IF(Table5[[#This Row],[Activity (Bq)]]="","",Table5[[#This Row],[Activity (Bq)]]/37000000000)</f>
        <v>6.72E-9</v>
      </c>
      <c r="AD45" s="29" t="s">
        <v>76</v>
      </c>
      <c r="AE45" s="17"/>
      <c r="AF45" s="17"/>
      <c r="AG45" s="17" t="s">
        <v>835</v>
      </c>
      <c r="AH45" s="17"/>
    </row>
    <row r="46" spans="1:34">
      <c r="A46" s="9">
        <v>23</v>
      </c>
      <c r="B46" s="9" t="s">
        <v>35</v>
      </c>
      <c r="C46" s="18">
        <v>0.02</v>
      </c>
      <c r="D46" s="30">
        <f>IF(Table5[[#This Row],[Mass (g)]]="","",Table5[[#This Row],[Mass (g)]]*VLOOKUP(Table5[[#This Row],[Nuclide]],Doedata,4)*37000000000)</f>
        <v>248.64</v>
      </c>
      <c r="E46" s="10" t="s">
        <v>820</v>
      </c>
      <c r="F46" s="10" t="s">
        <v>31</v>
      </c>
      <c r="G46" s="10">
        <v>1</v>
      </c>
      <c r="I46" s="10" t="s">
        <v>883</v>
      </c>
      <c r="J46" s="26">
        <f>IF(Table5[[#This Row],[Activity (Bq)]]="","",Table5[[#This Row],[Activity (Bq)]]/37000000000)</f>
        <v>6.72E-9</v>
      </c>
      <c r="AD46" s="29" t="s">
        <v>77</v>
      </c>
      <c r="AE46" s="17"/>
      <c r="AF46" s="17"/>
      <c r="AG46" s="17" t="s">
        <v>864</v>
      </c>
      <c r="AH46" s="17"/>
    </row>
    <row r="47" spans="1:34">
      <c r="A47" s="9">
        <v>24</v>
      </c>
      <c r="B47" s="9" t="s">
        <v>35</v>
      </c>
      <c r="C47" s="18">
        <v>0.02</v>
      </c>
      <c r="D47" s="30">
        <f>IF(Table5[[#This Row],[Mass (g)]]="","",Table5[[#This Row],[Mass (g)]]*VLOOKUP(Table5[[#This Row],[Nuclide]],Doedata,4)*37000000000)</f>
        <v>248.64</v>
      </c>
      <c r="E47" s="10" t="s">
        <v>820</v>
      </c>
      <c r="F47" s="10" t="s">
        <v>31</v>
      </c>
      <c r="G47" s="10">
        <v>1</v>
      </c>
      <c r="I47" s="10" t="s">
        <v>883</v>
      </c>
      <c r="J47" s="26">
        <f>IF(Table5[[#This Row],[Activity (Bq)]]="","",Table5[[#This Row],[Activity (Bq)]]/37000000000)</f>
        <v>6.72E-9</v>
      </c>
      <c r="AD47" s="29" t="s">
        <v>78</v>
      </c>
      <c r="AE47" s="17"/>
      <c r="AF47" s="17"/>
      <c r="AG47" s="17" t="s">
        <v>865</v>
      </c>
      <c r="AH47" s="17"/>
    </row>
    <row r="48" spans="1:34">
      <c r="A48" s="9">
        <v>25</v>
      </c>
      <c r="B48" s="9" t="s">
        <v>35</v>
      </c>
      <c r="C48" s="18">
        <v>0.02</v>
      </c>
      <c r="D48" s="30">
        <f>IF(Table5[[#This Row],[Mass (g)]]="","",Table5[[#This Row],[Mass (g)]]*VLOOKUP(Table5[[#This Row],[Nuclide]],Doedata,4)*37000000000)</f>
        <v>248.64</v>
      </c>
      <c r="E48" s="10" t="s">
        <v>820</v>
      </c>
      <c r="F48" s="10" t="s">
        <v>31</v>
      </c>
      <c r="G48" s="10">
        <v>1</v>
      </c>
      <c r="I48" s="10" t="s">
        <v>883</v>
      </c>
      <c r="J48" s="26">
        <f>IF(Table5[[#This Row],[Activity (Bq)]]="","",Table5[[#This Row],[Activity (Bq)]]/37000000000)</f>
        <v>6.72E-9</v>
      </c>
      <c r="AD48" s="29" t="s">
        <v>79</v>
      </c>
      <c r="AE48" s="17"/>
      <c r="AF48" s="17"/>
      <c r="AG48" s="17" t="s">
        <v>866</v>
      </c>
      <c r="AH48" s="17"/>
    </row>
    <row r="49" spans="1:34">
      <c r="A49" s="9">
        <v>26</v>
      </c>
      <c r="B49" s="9" t="s">
        <v>35</v>
      </c>
      <c r="C49" s="18">
        <v>0.02</v>
      </c>
      <c r="D49" s="30">
        <f>IF(Table5[[#This Row],[Mass (g)]]="","",Table5[[#This Row],[Mass (g)]]*VLOOKUP(Table5[[#This Row],[Nuclide]],Doedata,4)*37000000000)</f>
        <v>248.64</v>
      </c>
      <c r="E49" s="10" t="s">
        <v>820</v>
      </c>
      <c r="F49" s="10" t="s">
        <v>31</v>
      </c>
      <c r="G49" s="10">
        <v>1</v>
      </c>
      <c r="I49" s="10" t="s">
        <v>883</v>
      </c>
      <c r="J49" s="26">
        <f>IF(Table5[[#This Row],[Activity (Bq)]]="","",Table5[[#This Row],[Activity (Bq)]]/37000000000)</f>
        <v>6.72E-9</v>
      </c>
      <c r="AD49" s="29" t="s">
        <v>80</v>
      </c>
      <c r="AE49" s="17"/>
      <c r="AF49" s="17"/>
      <c r="AG49" s="17" t="s">
        <v>836</v>
      </c>
      <c r="AH49" s="17"/>
    </row>
    <row r="50" spans="1:34">
      <c r="A50" s="9">
        <v>27</v>
      </c>
      <c r="B50" s="9" t="s">
        <v>35</v>
      </c>
      <c r="C50" s="18">
        <v>0.02</v>
      </c>
      <c r="D50" s="30">
        <f>IF(Table5[[#This Row],[Mass (g)]]="","",Table5[[#This Row],[Mass (g)]]*VLOOKUP(Table5[[#This Row],[Nuclide]],Doedata,4)*37000000000)</f>
        <v>248.64</v>
      </c>
      <c r="E50" s="10" t="s">
        <v>820</v>
      </c>
      <c r="F50" s="10" t="s">
        <v>31</v>
      </c>
      <c r="G50" s="10">
        <v>1</v>
      </c>
      <c r="I50" s="10" t="s">
        <v>883</v>
      </c>
      <c r="J50" s="26">
        <f>IF(Table5[[#This Row],[Activity (Bq)]]="","",Table5[[#This Row],[Activity (Bq)]]/37000000000)</f>
        <v>6.72E-9</v>
      </c>
      <c r="AD50" s="29" t="s">
        <v>81</v>
      </c>
      <c r="AE50" s="17"/>
      <c r="AF50" s="17"/>
      <c r="AG50" s="17" t="s">
        <v>867</v>
      </c>
      <c r="AH50" s="17"/>
    </row>
    <row r="51" spans="1:34">
      <c r="A51" s="9">
        <v>28</v>
      </c>
      <c r="B51" s="9" t="s">
        <v>35</v>
      </c>
      <c r="C51" s="18">
        <v>0.02</v>
      </c>
      <c r="D51" s="30">
        <f>IF(Table5[[#This Row],[Mass (g)]]="","",Table5[[#This Row],[Mass (g)]]*VLOOKUP(Table5[[#This Row],[Nuclide]],Doedata,4)*37000000000)</f>
        <v>248.64</v>
      </c>
      <c r="E51" s="10" t="s">
        <v>820</v>
      </c>
      <c r="F51" s="10" t="s">
        <v>31</v>
      </c>
      <c r="G51" s="10">
        <v>1</v>
      </c>
      <c r="I51" s="10" t="s">
        <v>883</v>
      </c>
      <c r="J51" s="26">
        <f>IF(Table5[[#This Row],[Activity (Bq)]]="","",Table5[[#This Row],[Activity (Bq)]]/37000000000)</f>
        <v>6.72E-9</v>
      </c>
      <c r="AD51" s="29" t="s">
        <v>82</v>
      </c>
      <c r="AE51" s="17"/>
      <c r="AF51" s="17"/>
      <c r="AG51" s="17" t="s">
        <v>868</v>
      </c>
      <c r="AH51" s="17"/>
    </row>
    <row r="52" spans="1:34">
      <c r="A52" s="9">
        <v>29</v>
      </c>
      <c r="B52" s="9" t="s">
        <v>35</v>
      </c>
      <c r="C52" s="18">
        <v>0.02</v>
      </c>
      <c r="D52" s="30">
        <f>IF(Table5[[#This Row],[Mass (g)]]="","",Table5[[#This Row],[Mass (g)]]*VLOOKUP(Table5[[#This Row],[Nuclide]],Doedata,4)*37000000000)</f>
        <v>248.64</v>
      </c>
      <c r="E52" s="10" t="s">
        <v>820</v>
      </c>
      <c r="F52" s="10" t="s">
        <v>31</v>
      </c>
      <c r="G52" s="10">
        <v>1</v>
      </c>
      <c r="I52" s="10" t="s">
        <v>883</v>
      </c>
      <c r="J52" s="26">
        <f>IF(Table5[[#This Row],[Activity (Bq)]]="","",Table5[[#This Row],[Activity (Bq)]]/37000000000)</f>
        <v>6.72E-9</v>
      </c>
      <c r="AD52" s="29" t="s">
        <v>83</v>
      </c>
      <c r="AE52" s="17"/>
      <c r="AF52" s="17"/>
      <c r="AG52" s="17" t="s">
        <v>869</v>
      </c>
      <c r="AH52" s="17"/>
    </row>
    <row r="53" spans="1:34">
      <c r="A53" s="9">
        <v>30</v>
      </c>
      <c r="B53" s="9" t="s">
        <v>35</v>
      </c>
      <c r="C53" s="18">
        <v>0.02</v>
      </c>
      <c r="D53" s="30">
        <f>IF(Table5[[#This Row],[Mass (g)]]="","",Table5[[#This Row],[Mass (g)]]*VLOOKUP(Table5[[#This Row],[Nuclide]],Doedata,4)*37000000000)</f>
        <v>248.64</v>
      </c>
      <c r="E53" s="10" t="s">
        <v>820</v>
      </c>
      <c r="F53" s="10" t="s">
        <v>31</v>
      </c>
      <c r="G53" s="10">
        <v>1</v>
      </c>
      <c r="I53" s="10" t="s">
        <v>883</v>
      </c>
      <c r="J53" s="26">
        <f>IF(Table5[[#This Row],[Activity (Bq)]]="","",Table5[[#This Row],[Activity (Bq)]]/37000000000)</f>
        <v>6.72E-9</v>
      </c>
      <c r="AD53" s="29" t="s">
        <v>84</v>
      </c>
      <c r="AE53" s="17"/>
      <c r="AF53" s="17"/>
      <c r="AG53" s="17" t="s">
        <v>852</v>
      </c>
      <c r="AH53" s="17"/>
    </row>
    <row r="54" spans="1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1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1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1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1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1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1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/>
      <c r="AH60" s="17"/>
    </row>
    <row r="61" spans="1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1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1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1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bargar</cp:lastModifiedBy>
  <cp:lastPrinted>2010-11-18T22:52:38Z</cp:lastPrinted>
  <dcterms:created xsi:type="dcterms:W3CDTF">2010-11-12T20:51:00Z</dcterms:created>
  <dcterms:modified xsi:type="dcterms:W3CDTF">2011-05-18T18:03:46Z</dcterms:modified>
</cp:coreProperties>
</file>