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<sst xmlns="http://schemas.openxmlformats.org/spreadsheetml/2006/main" count="3319" uniqueCount="907">
  <si>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</si>
  <si>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</si>
  <si>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</si>
  <si>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</si>
  <si>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</si>
  <si>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</si>
  <si>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</si>
  <si>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</si>
  <si>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</si>
  <si>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</si>
  <si>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</si>
  <si>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</si>
  <si>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</si>
  <si>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</si>
  <si>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</si>
  <si>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</si>
  <si>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</si>
  <si>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</si>
  <si>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</si>
  <si>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</si>
  <si>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</si>
  <si>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</si>
  <si>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</si>
  <si>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</si>
  <si>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</si>
  <si>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</si>
  <si>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</si>
  <si>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</si>
  <si>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</si>
  <si>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</si>
  <si>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</si>
  <si>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</si>
  <si>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</si>
  <si>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</si>
  <si>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</si>
  <si>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</si>
  <si>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</si>
  <si>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</si>
  <si>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</si>
  <si>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</si>
  <si>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</si>
  <si>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</si>
  <si>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</si>
  <si>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</si>
  <si>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</si>
  <si>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</si>
  <si>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</si>
  <si>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</si>
  <si>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</si>
  <si>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</si>
  <si>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</si>
  <si>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</si>
  <si>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</si>
  <si>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</si>
  <si>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</si>
  <si>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</si>
  <si>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</si>
  <si>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</si>
  <si>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</si>
  <si>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</si>
  <si>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</si>
  <si>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</si>
  <si>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</si>
  <si>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</si>
  <si>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</si>
  <si>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</si>
  <si>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</si>
  <si>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</si>
  <si>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</si>
  <si>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</si>
  <si>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</si>
  <si>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</si>
  <si>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</si>
  <si>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</si>
  <si>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</si>
  <si>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</si>
  <si>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</si>
  <si>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</si>
  <si>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</si>
  <si>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</si>
  <si>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</si>
  <si>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</si>
  <si>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</si>
  <si>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</si>
  <si>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</si>
  <si>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</si>
  <si>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</si>
  <si>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</si>
  <si>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</si>
  <si>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</si>
  <si>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</si>
  <si>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</si>
  <si>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</si>
  <si>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</si>
  <si>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</si>
  <si>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</si>
  <si>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</si>
  <si>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</si>
  <si>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</si>
  <si>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</si>
  <si>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</si>
  <si>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</si>
  <si>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</si>
  <si>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</si>
  <si>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</si>
  <si>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</si>
  <si>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</si>
  <si>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</si>
  <si>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</si>
  <si>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</si>
  <si>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</si>
  <si>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</si>
  <si>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</si>
  <si>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</si>
  <si>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</si>
  <si>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</si>
  <si>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</si>
  <si>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</si>
  <si>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</si>
  <si>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</si>
  <si>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</si>
  <si>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</si>
  <si>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</si>
  <si>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</si>
  <si>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</si>
  <si>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</si>
  <si>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</si>
  <si>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</si>
  <si>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</si>
  <si>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</si>
  <si>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</si>
  <si>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</si>
  <si>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</si>
  <si>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</si>
  <si>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</si>
  <si>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</si>
  <si>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</si>
  <si>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</si>
  <si>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</si>
  <si>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</si>
  <si>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</si>
  <si>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</si>
  <si>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</si>
  <si>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</si>
  <si>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</si>
  <si>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</si>
  <si>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</si>
  <si>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</si>
  <si>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</si>
  <si>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</si>
  <si>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</si>
  <si>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</si>
  <si>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</si>
  <si>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</si>
  <si>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</si>
  <si>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</si>
  <si>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</si>
  <si>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</si>
  <si>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</si>
  <si>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</si>
  <si>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</si>
  <si>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</si>
  <si>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</si>
  <si>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</si>
  <si>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</si>
  <si>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</si>
  <si>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</si>
  <si>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</si>
  <si>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</si>
  <si>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</si>
  <si>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</si>
  <si>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</si>
  <si>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</si>
  <si>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</si>
  <si>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</si>
  <si>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</si>
  <si>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</si>
  <si>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</si>
  <si>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</si>
  <si>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</si>
  <si>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</si>
  <si>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</si>
  <si>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</si>
  <si>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</si>
  <si>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</si>
  <si>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</si>
  <si>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</si>
  <si>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</si>
  <si>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</si>
  <si>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</si>
  <si>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</si>
  <si>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</si>
  <si>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</si>
  <si>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</si>
  <si>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</si>
  <si>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</si>
  <si>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</si>
  <si>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</si>
  <si>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</si>
  <si>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</si>
  <si>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</si>
  <si>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</si>
  <si>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</si>
  <si>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</si>
  <si>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</si>
  <si>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</si>
  <si>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</si>
  <si>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</si>
  <si>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</si>
  <si>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</si>
  <si>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</si>
  <si>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</si>
  <si>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</si>
  <si>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</si>
  <si>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</si>
  <si>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</si>
  <si>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</si>
  <si>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</si>
  <si>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</si>
  <si>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</si>
  <si>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</si>
  <si>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</si>
  <si>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</si>
  <si>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</si>
  <si>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</si>
  <si>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</si>
  <si>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</si>
  <si>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</si>
  <si>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</si>
  <si>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</si>
  <si>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</si>
  <si>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</si>
  <si>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</si>
  <si>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</si>
  <si>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</si>
  <si>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</si>
  <si>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</si>
  <si>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</si>
  <si>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</si>
  <si>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</si>
  <si>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</si>
  <si>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</si>
  <si>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</si>
  <si>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</si>
  <si>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</si>
  <si>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</si>
  <si>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</si>
  <si>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</si>
  <si>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</si>
  <si>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</si>
  <si>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</si>
  <si>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</si>
  <si>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</si>
  <si>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</si>
  <si>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</si>
  <si>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</si>
  <si>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</si>
  <si>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</si>
  <si>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</si>
  <si>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</si>
  <si>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</si>
  <si>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</si>
  <si>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</si>
  <si>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</si>
  <si>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</si>
  <si>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</si>
  <si>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</si>
  <si>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</si>
  <si>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</si>
  <si>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</si>
  <si>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</si>
  <si>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</si>
  <si>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</si>
  <si>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</si>
  <si>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</si>
  <si>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</si>
  <si>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</si>
  <si>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</si>
  <si>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</si>
  <si>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</si>
  <si>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</si>
  <si>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</si>
  <si>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</si>
  <si>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</si>
  <si>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</si>
  <si>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</si>
  <si>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</si>
  <si>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</si>
  <si>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</si>
  <si>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</si>
  <si>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</si>
  <si>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</si>
  <si>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</si>
  <si>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</si>
  <si>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</si>
  <si>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</si>
  <si>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</si>
  <si>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</si>
  <si>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</si>
  <si>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</si>
  <si>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</si>
  <si>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</si>
  <si>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</si>
  <si>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</si>
  <si>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</si>
  <si>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</si>
  <si>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</si>
  <si>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</si>
  <si>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</si>
  <si>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</si>
  <si>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</si>
  <si>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</si>
  <si>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</si>
  <si>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</si>
  <si>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</si>
  <si>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</si>
  <si>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</si>
  <si>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</si>
  <si>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</si>
  <si>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</si>
  <si>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</si>
  <si>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</si>
  <si>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</si>
  <si>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</si>
  <si>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</si>
  <si>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</si>
  <si>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</si>
  <si>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</si>
  <si>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</si>
  <si>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</si>
  <si>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</si>
  <si>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</si>
  <si>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</si>
  <si>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</si>
  <si>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</si>
  <si>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</si>
  <si>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</si>
  <si>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</si>
  <si>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</si>
  <si>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</si>
  <si>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</si>
  <si>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</si>
  <si>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</si>
  <si>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</si>
  <si>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</si>
  <si>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</si>
  <si>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</si>
  <si>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</si>
  <si>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</si>
  <si>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</si>
  <si>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</si>
  <si>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</si>
  <si>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</si>
  <si>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</si>
  <si>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</si>
  <si>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</si>
  <si>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</si>
  <si>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</si>
  <si>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</si>
  <si>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</si>
  <si>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</si>
  <si>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</si>
  <si>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</si>
  <si>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</si>
  <si>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</si>
  <si>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</si>
  <si>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</si>
  <si>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</si>
  <si>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</si>
  <si>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</si>
  <si>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</si>
  <si>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</si>
  <si>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</si>
  <si>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</si>
  <si>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</si>
  <si>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</si>
  <si>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</si>
  <si>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</si>
  <si>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</si>
  <si>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</si>
  <si>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</si>
  <si>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</si>
  <si>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</si>
  <si>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</si>
  <si>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</si>
  <si>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</si>
  <si>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</si>
  <si>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</si>
  <si>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</si>
  <si>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</si>
  <si>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</si>
  <si>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</si>
  <si>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</si>
  <si>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</si>
  <si>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</si>
  <si>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</si>
  <si>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</si>
  <si>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</si>
  <si>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</si>
  <si>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</si>
  <si>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</si>
  <si>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</si>
  <si>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</si>
  <si>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</si>
  <si>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</si>
  <si>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</si>
  <si>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</si>
  <si>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</si>
  <si>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</si>
  <si>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</si>
  <si>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</si>
  <si>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</si>
  <si>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</si>
  <si>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</si>
  <si>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</si>
  <si>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</si>
  <si>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</si>
  <si>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</si>
  <si>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</si>
  <si>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</si>
  <si>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</si>
  <si>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</si>
  <si>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</si>
  <si>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</si>
  <si>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</si>
  <si>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</si>
  <si>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</si>
  <si>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</si>
  <si>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</si>
  <si>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</si>
  <si>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</si>
  <si>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</si>
  <si>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</si>
  <si>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</si>
  <si>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</si>
  <si>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</si>
  <si>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</si>
  <si>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</si>
  <si>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</si>
  <si>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</si>
  <si>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</si>
  <si>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</si>
  <si>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</si>
  <si>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</si>
  <si>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</si>
  <si>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</si>
  <si>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</si>
  <si>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</si>
  <si>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</si>
  <si>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</si>
  <si>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</si>
  <si>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</si>
  <si>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</si>
  <si>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</si>
  <si>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</si>
  <si>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</si>
  <si>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</si>
  <si>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</si>
  <si>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</si>
  <si>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</si>
  <si>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</si>
  <si>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</si>
  <si>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</si>
  <si>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</si>
  <si>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</si>
  <si>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</si>
  <si>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</si>
  <si>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</si>
  <si>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</si>
  <si>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</si>
  <si>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</si>
  <si>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</si>
  <si>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</si>
  <si>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</si>
  <si>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</si>
  <si>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</si>
  <si>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</si>
  <si>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</si>
  <si>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</si>
  <si>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</si>
  <si>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</si>
  <si>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</si>
  <si>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</si>
  <si>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</si>
  <si>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</si>
  <si>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</si>
  <si>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</si>
  <si>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</si>
  <si>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</si>
  <si>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</si>
  <si>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</si>
  <si>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</si>
  <si>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</si>
  <si>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</si>
  <si>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</si>
  <si>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</si>
  <si>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</si>
  <si>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</si>
  <si>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</si>
  <si>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</si>
  <si>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</si>
  <si>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</si>
  <si>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</si>
  <si>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</si>
  <si>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</si>
  <si>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</si>
  <si>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</si>
  <si>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</si>
  <si>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</si>
  <si>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</si>
  <si>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</si>
  <si>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</si>
  <si>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</si>
  <si>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</si>
  <si>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</si>
  <si>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</si>
  <si>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</si>
  <si>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</si>
  <si>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</si>
  <si>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</si>
  <si>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</si>
  <si>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</si>
  <si>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</si>
  <si>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</si>
  <si>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</si>
  <si>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</si>
  <si>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</si>
  <si>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</si>
  <si>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</si>
  <si>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</si>
  <si>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</si>
  <si>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</si>
  <si>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</si>
  <si>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</si>
  <si>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</si>
  <si>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</si>
  <si>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</si>
  <si>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</si>
  <si>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</si>
  <si>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</si>
  <si>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</si>
  <si>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</si>
  <si>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</si>
  <si>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</si>
  <si>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</si>
  <si>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</si>
  <si>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</si>
  <si>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</si>
  <si>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</si>
  <si>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</si>
  <si>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</si>
  <si>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</si>
  <si>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</si>
  <si>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</si>
  <si>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</si>
  <si>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</si>
  <si>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</si>
  <si>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</si>
  <si>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</si>
  <si>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</si>
  <si>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</si>
  <si>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</si>
  <si>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</si>
  <si>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</si>
  <si>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</si>
  <si>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</si>
  <si>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</si>
  <si>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</si>
  <si>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</si>
  <si>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</si>
  <si>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</si>
  <si>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</si>
  <si>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</si>
  <si>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</si>
  <si>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</si>
  <si>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</si>
  <si>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</si>
  <si>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</si>
  <si>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</si>
  <si>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</si>
  <si>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</si>
  <si>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</si>
  <si>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</si>
  <si>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</si>
  <si>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</si>
  <si>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</si>
  <si>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</si>
  <si>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</si>
  <si>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</si>
  <si>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</si>
  <si>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</si>
  <si>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</si>
  <si>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</si>
  <si>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</si>
  <si>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</si>
  <si>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</si>
  <si>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</si>
  <si>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</si>
  <si>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</si>
  <si>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</si>
  <si>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</si>
  <si>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</si>
  <si>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</si>
  <si>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</si>
  <si>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</si>
  <si>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</si>
  <si>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</si>
  <si>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</si>
  <si>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</si>
  <si>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</si>
  <si>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</si>
  <si>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</si>
  <si>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</si>
  <si>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</si>
  <si>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</si>
  <si>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</si>
  <si>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</si>
  <si>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</si>
  <si>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</si>
  <si>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</si>
  <si>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</si>
  <si>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</si>
  <si>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</si>
  <si>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</si>
  <si>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</si>
  <si>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</si>
  <si>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</si>
  <si>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</si>
  <si>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</si>
  <si>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</si>
  <si>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</si>
  <si>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</si>
  <si>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</si>
  <si>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</si>
  <si>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</si>
  <si>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</si>
  <si>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</si>
  <si>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</si>
  <si>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</si>
  <si>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</si>
  <si>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</si>
  <si>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</si>
  <si>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</si>
  <si>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</si>
  <si>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</si>
  <si>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</si>
  <si>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</si>
  <si>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</si>
  <si>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</si>
  <si>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</si>
  <si>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</si>
  <si>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</si>
  <si>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</si>
  <si>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</si>
  <si>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</si>
  <si>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</si>
  <si>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</si>
  <si>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</si>
  <si>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</si>
  <si>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</si>
  <si>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</si>
  <si>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</si>
  <si>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</si>
  <si>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</si>
  <si>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</si>
  <si>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</si>
  <si>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</si>
  <si>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</si>
  <si>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</si>
  <si>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</si>
  <si>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</si>
  <si>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</si>
  <si>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</si>
  <si>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</si>
  <si>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</si>
  <si>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</si>
  <si>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</si>
  <si>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</si>
  <si>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</si>
  <si>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</si>
  <si>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</si>
  <si>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</si>
  <si>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</si>
  <si>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</si>
  <si>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</si>
  <si>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</si>
  <si>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</si>
  <si>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</si>
  <si>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</si>
  <si>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</si>
  <si>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</si>
  <si>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</si>
  <si>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</si>
  <si>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</si>
  <si>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</si>
  <si>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</si>
  <si>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</si>
  <si>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</si>
  <si>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</si>
  <si>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</si>
  <si>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</si>
  <si>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</si>
  <si>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</si>
  <si>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</si>
  <si>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</si>
  <si>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</si>
  <si>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</si>
  <si>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</si>
  <si>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</si>
  <si>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</si>
  <si>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</si>
  <si>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</si>
  <si>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</si>
  <si>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</si>
  <si>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</si>
  <si>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</si>
  <si>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</si>
  <si>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</si>
  <si>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</si>
  <si>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</si>
  <si>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</si>
  <si>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</si>
  <si>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</si>
  <si>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</si>
  <si>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</si>
  <si>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</si>
  <si>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</si>
  <si>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</si>
  <si>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</si>
  <si>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</si>
  <si>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</si>
  <si>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</si>
  <si>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</si>
  <si>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</si>
  <si>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</si>
  <si>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</si>
  <si>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</si>
  <si>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</si>
  <si>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</si>
  <si>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</si>
  <si>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</si>
  <si>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</si>
  <si>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</si>
  <si>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</si>
  <si>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</si>
  <si>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</si>
  <si>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</si>
  <si>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</si>
  <si>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</si>
  <si>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</si>
  <si>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</si>
  <si>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</si>
  <si>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</si>
  <si>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</si>
  <si>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</si>
  <si>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</si>
  <si>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</si>
  <si>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</si>
  <si>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</si>
  <si>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</si>
  <si>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</si>
  <si>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</si>
  <si>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</si>
  <si>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</si>
  <si>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</si>
  <si>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</si>
  <si>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</si>
  <si>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</si>
  <si>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</si>
  <si>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</si>
  <si>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</si>
  <si>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</si>
  <si>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</si>
  <si>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</si>
  <si>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</si>
  <si>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</si>
  <si>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</si>
  <si>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</si>
  <si>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</si>
  <si>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</si>
  <si>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</si>
  <si>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</si>
  <si>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</si>
  <si>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</si>
  <si>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</si>
  <si>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</si>
  <si>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</si>
  <si>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</si>
  <si>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</si>
  <si>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</si>
  <si>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</si>
  <si>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</si>
  <si>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</si>
  <si>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</si>
  <si>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</si>
  <si>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</si>
  <si>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</si>
  <si>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</si>
  <si>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</si>
  <si>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</si>
  <si>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</si>
  <si>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</si>
  <si>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</si>
  <si>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</si>
  <si>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</si>
  <si>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</si>
  <si>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</si>
  <si>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</si>
  <si>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</si>
  <si>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</si>
  <si>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</si>
  <si>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</si>
  <si>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</si>
  <si>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</si>
  <si>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</si>
  <si>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</si>
  <si>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</si>
  <si>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</si>
  <si>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</si>
  <si>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</si>
  <si>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</si>
  <si>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</si>
  <si>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</si>
  <si>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</si>
  <si>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</si>
  <si>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</si>
  <si>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</si>
  <si>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</si>
  <si>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</si>
  <si>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</si>
  <si>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</si>
  <si>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</si>
  <si>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</si>
  <si>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</si>
  <si>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</si>
  <si>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</si>
  <si>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</si>
  <si>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</si>
  <si>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</si>
  <si>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</si>
  <si>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</si>
  <si>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</si>
  <si>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</si>
  <si>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</si>
  <si>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</si>
  <si>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</si>
  <si>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</si>
  <si>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</si>
  <si>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</si>
  <si>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</si>
  <si>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</si>
  <si>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</si>
  <si>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</si>
  <si>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</si>
  <si>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</si>
  <si>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</si>
  <si>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</si>
  <si>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</si>
  <si>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</si>
  <si>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</si>
  <si>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</si>
  <si>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</si>
  <si>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</si>
  <si>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</si>
  <si>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</si>
  <si>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</si>
  <si>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</si>
  <si>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</si>
  <si>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</si>
  <si>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</si>
  <si>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</si>
  <si>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</si>
  <si>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</si>
  <si>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</si>
  <si>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</si>
  <si>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</si>
  <si>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</si>
  <si>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</si>
  <si>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Davis</t>
  </si>
  <si>
    <t>James</t>
  </si>
  <si>
    <t>Lawrence Berkeley Laboratroy</t>
  </si>
  <si>
    <t>1 Cyclotron Road</t>
  </si>
  <si>
    <t>MS 90-1116</t>
  </si>
  <si>
    <t>Berkeley</t>
  </si>
  <si>
    <t>USA</t>
  </si>
  <si>
    <t>3589a</t>
  </si>
  <si>
    <t>11-2</t>
  </si>
  <si>
    <t>LR-CC sample 1</t>
  </si>
  <si>
    <t>LR-CC sample 2</t>
  </si>
  <si>
    <t>LR-CC sample 3</t>
  </si>
  <si>
    <t>LR-CC sample 4</t>
  </si>
  <si>
    <t>Super 8 sample 5</t>
  </si>
  <si>
    <t>CSIRO sample 6</t>
  </si>
  <si>
    <t>CSIRO sample 7</t>
  </si>
  <si>
    <t>CSIRO sample 8</t>
  </si>
  <si>
    <t>CSIRO sample 9</t>
  </si>
  <si>
    <t>CSIRO sample 10</t>
  </si>
  <si>
    <t>CSIRO sample 11</t>
  </si>
  <si>
    <t>Super 8 sample 12</t>
  </si>
  <si>
    <t>Super 8 sample 13</t>
  </si>
  <si>
    <t>Super 8 sample 14</t>
  </si>
  <si>
    <t>Super 8 sample 15</t>
  </si>
  <si>
    <t>CSIRO sample 16</t>
  </si>
  <si>
    <t>3 holders</t>
  </si>
  <si>
    <t>to be brought by govt car</t>
  </si>
  <si>
    <t>510-495-2692 or 650-218-8737 (cell)</t>
  </si>
  <si>
    <t>1, brought by government car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</si>
</sst>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E18" sqref="E18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s="11" t="s">
        <v>882</v>
      </c>
    </row>
    <row r="7" spans="1:3">
      <c r="A7" s="18" t="s">
        <v>13</v>
      </c>
      <c r="B7" s="11" t="s">
        <v>883</v>
      </c>
    </row>
    <row r="8" spans="1:3">
      <c r="A8" s="18" t="s">
        <v>14</v>
      </c>
      <c r="B8" s="11" t="s">
        <v>25</v>
      </c>
    </row>
    <row r="9" spans="1:3">
      <c r="A9" s="18" t="s">
        <v>15</v>
      </c>
      <c r="B9" s="11">
        <v>94720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 t="s">
        <v>905</v>
      </c>
    </row>
    <row r="12" spans="1:3">
      <c r="A12" s="18" t="s">
        <v>839</v>
      </c>
      <c r="B12" s="23" t="s">
        <v>885</v>
      </c>
    </row>
    <row r="13" spans="1:3">
      <c r="A13" s="18" t="s">
        <v>16</v>
      </c>
      <c r="B13" s="12">
        <v>40680</v>
      </c>
    </row>
    <row r="14" spans="1:3">
      <c r="A14" s="18" t="s">
        <v>41</v>
      </c>
      <c r="B14" s="39" t="s">
        <v>886</v>
      </c>
    </row>
    <row r="15" spans="1:3">
      <c r="A15" s="18" t="s">
        <v>40</v>
      </c>
      <c r="B15" s="12">
        <v>40681</v>
      </c>
      <c r="C15" s="9" t="s">
        <v>854</v>
      </c>
    </row>
    <row r="16" spans="1:3">
      <c r="A16" s="18" t="s">
        <v>811</v>
      </c>
      <c r="B16" s="14">
        <v>40683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 t="s">
        <v>906</v>
      </c>
      <c r="C18" s="9" t="s">
        <v>43</v>
      </c>
    </row>
    <row r="19" spans="1:34">
      <c r="A19" s="18" t="s">
        <v>808</v>
      </c>
      <c r="B19" s="11" t="s">
        <v>903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887</v>
      </c>
      <c r="B24" s="9" t="s">
        <v>35</v>
      </c>
      <c r="C24" s="19">
        <v>5.0000000000000001E-3</v>
      </c>
      <c r="D24" s="31">
        <f>IF(Table5[[#This Row],[Mass (g)]]="","",Table5[[#This Row],[Mass (g)]]*VLOOKUP(Table5[[#This Row],[Nuclide]],Doedata,4)*37000000000)</f>
        <v>62.16</v>
      </c>
      <c r="E24" s="10" t="s">
        <v>30</v>
      </c>
      <c r="F24" s="10" t="s">
        <v>31</v>
      </c>
      <c r="G24" s="10">
        <v>1</v>
      </c>
      <c r="H24" s="10" t="s">
        <v>832</v>
      </c>
      <c r="I24" s="10" t="s">
        <v>904</v>
      </c>
      <c r="J24" s="27">
        <f>IF(Table5[[#This Row],[Activity (Bq)]]="","",Table5[[#This Row],[Activity (Bq)]]/37000000000)</f>
        <v>1.68E-9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888</v>
      </c>
      <c r="B25" s="9" t="s">
        <v>35</v>
      </c>
      <c r="C25" s="19">
        <v>5.0000000000000001E-3</v>
      </c>
      <c r="D25" s="31">
        <f>IF(Table5[[#This Row],[Mass (g)]]="","",Table5[[#This Row],[Mass (g)]]*VLOOKUP(Table5[[#This Row],[Nuclide]],Doedata,4)*37000000000)</f>
        <v>62.16</v>
      </c>
      <c r="E25" s="10" t="s">
        <v>30</v>
      </c>
      <c r="F25" s="10" t="s">
        <v>31</v>
      </c>
      <c r="G25" s="10">
        <v>1</v>
      </c>
      <c r="H25" s="10" t="s">
        <v>832</v>
      </c>
      <c r="I25" s="10"/>
      <c r="J25" s="27">
        <f>IF(Table5[[#This Row],[Activity (Bq)]]="","",Table5[[#This Row],[Activity (Bq)]]/37000000000)</f>
        <v>1.68E-9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889</v>
      </c>
      <c r="B26" s="9" t="s">
        <v>35</v>
      </c>
      <c r="C26" s="19">
        <v>5.0000000000000001E-3</v>
      </c>
      <c r="D26" s="31">
        <f>IF(Table5[[#This Row],[Mass (g)]]="","",Table5[[#This Row],[Mass (g)]]*VLOOKUP(Table5[[#This Row],[Nuclide]],Doedata,4)*37000000000)</f>
        <v>62.16</v>
      </c>
      <c r="E26" s="10" t="s">
        <v>30</v>
      </c>
      <c r="F26" s="10" t="s">
        <v>31</v>
      </c>
      <c r="G26" s="10">
        <v>1</v>
      </c>
      <c r="H26" s="10" t="s">
        <v>832</v>
      </c>
      <c r="I26" s="10"/>
      <c r="J26" s="27">
        <f>IF(Table5[[#This Row],[Activity (Bq)]]="","",Table5[[#This Row],[Activity (Bq)]]/37000000000)</f>
        <v>1.68E-9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890</v>
      </c>
      <c r="B27" s="9" t="s">
        <v>35</v>
      </c>
      <c r="C27" s="19">
        <v>5.0000000000000001E-3</v>
      </c>
      <c r="D27" s="31">
        <f>IF(Table5[[#This Row],[Mass (g)]]="","",Table5[[#This Row],[Mass (g)]]*VLOOKUP(Table5[[#This Row],[Nuclide]],Doedata,4)*37000000000)</f>
        <v>62.16</v>
      </c>
      <c r="E27" s="10" t="s">
        <v>30</v>
      </c>
      <c r="F27" s="10" t="s">
        <v>31</v>
      </c>
      <c r="G27" s="10">
        <v>1</v>
      </c>
      <c r="H27" s="10" t="s">
        <v>832</v>
      </c>
      <c r="I27" s="10"/>
      <c r="J27" s="27">
        <f>IF(Table5[[#This Row],[Activity (Bq)]]="","",Table5[[#This Row],[Activity (Bq)]]/37000000000)</f>
        <v>1.68E-9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891</v>
      </c>
      <c r="B28" s="9" t="s">
        <v>35</v>
      </c>
      <c r="C28" s="19">
        <v>5.0000000000000001E-3</v>
      </c>
      <c r="D28" s="31">
        <f>IF(Table5[[#This Row],[Mass (g)]]="","",Table5[[#This Row],[Mass (g)]]*VLOOKUP(Table5[[#This Row],[Nuclide]],Doedata,4)*37000000000)</f>
        <v>62.16</v>
      </c>
      <c r="E28" s="10" t="s">
        <v>30</v>
      </c>
      <c r="F28" s="10" t="s">
        <v>31</v>
      </c>
      <c r="G28" s="10">
        <v>1</v>
      </c>
      <c r="H28" s="10" t="s">
        <v>832</v>
      </c>
      <c r="I28" s="10"/>
      <c r="J28" s="27">
        <f>IF(Table5[[#This Row],[Activity (Bq)]]="","",Table5[[#This Row],[Activity (Bq)]]/37000000000)</f>
        <v>1.68E-9</v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t="s">
        <v>892</v>
      </c>
      <c r="B29" s="9" t="s">
        <v>35</v>
      </c>
      <c r="C29" s="19">
        <v>5.0000000000000001E-3</v>
      </c>
      <c r="D29" s="31">
        <f>IF(Table5[[#This Row],[Mass (g)]]="","",Table5[[#This Row],[Mass (g)]]*VLOOKUP(Table5[[#This Row],[Nuclide]],Doedata,4)*37000000000)</f>
        <v>62.16</v>
      </c>
      <c r="E29" s="10" t="s">
        <v>30</v>
      </c>
      <c r="F29" s="10" t="s">
        <v>31</v>
      </c>
      <c r="G29" s="10">
        <v>1</v>
      </c>
      <c r="H29" s="10" t="s">
        <v>832</v>
      </c>
      <c r="I29" s="10"/>
      <c r="J29" s="27">
        <f>IF(Table5[[#This Row],[Activity (Bq)]]="","",Table5[[#This Row],[Activity (Bq)]]/37000000000)</f>
        <v>1.68E-9</v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A30" t="s">
        <v>893</v>
      </c>
      <c r="B30" s="9" t="s">
        <v>35</v>
      </c>
      <c r="C30" s="19">
        <v>5.0000000000000001E-3</v>
      </c>
      <c r="D30" s="31">
        <f>IF(Table5[[#This Row],[Mass (g)]]="","",Table5[[#This Row],[Mass (g)]]*VLOOKUP(Table5[[#This Row],[Nuclide]],Doedata,4)*37000000000)</f>
        <v>62.16</v>
      </c>
      <c r="E30" s="10" t="s">
        <v>30</v>
      </c>
      <c r="F30" s="10" t="s">
        <v>31</v>
      </c>
      <c r="G30" s="10">
        <v>1</v>
      </c>
      <c r="H30" s="10" t="s">
        <v>832</v>
      </c>
      <c r="I30" s="10"/>
      <c r="J30" s="27">
        <f>IF(Table5[[#This Row],[Activity (Bq)]]="","",Table5[[#This Row],[Activity (Bq)]]/37000000000)</f>
        <v>1.68E-9</v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A31" t="s">
        <v>894</v>
      </c>
      <c r="B31" s="9" t="s">
        <v>35</v>
      </c>
      <c r="C31" s="19">
        <v>5.0000000000000001E-3</v>
      </c>
      <c r="D31" s="31">
        <f>IF(Table5[[#This Row],[Mass (g)]]="","",Table5[[#This Row],[Mass (g)]]*VLOOKUP(Table5[[#This Row],[Nuclide]],Doedata,4)*37000000000)</f>
        <v>62.16</v>
      </c>
      <c r="E31" s="10" t="s">
        <v>30</v>
      </c>
      <c r="F31" s="10" t="s">
        <v>31</v>
      </c>
      <c r="G31" s="10">
        <v>1</v>
      </c>
      <c r="H31" s="10" t="s">
        <v>832</v>
      </c>
      <c r="I31" s="10"/>
      <c r="J31" s="27">
        <f>IF(Table5[[#This Row],[Activity (Bq)]]="","",Table5[[#This Row],[Activity (Bq)]]/37000000000)</f>
        <v>1.68E-9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t="s">
        <v>895</v>
      </c>
      <c r="B32" s="9" t="s">
        <v>35</v>
      </c>
      <c r="C32" s="19">
        <v>5.0000000000000001E-3</v>
      </c>
      <c r="D32" s="31">
        <f>IF(Table5[[#This Row],[Mass (g)]]="","",Table5[[#This Row],[Mass (g)]]*VLOOKUP(Table5[[#This Row],[Nuclide]],Doedata,4)*37000000000)</f>
        <v>62.16</v>
      </c>
      <c r="E32" s="10" t="s">
        <v>30</v>
      </c>
      <c r="F32" s="10" t="s">
        <v>31</v>
      </c>
      <c r="G32" s="10">
        <v>1</v>
      </c>
      <c r="H32" s="10" t="s">
        <v>832</v>
      </c>
      <c r="I32" s="10"/>
      <c r="J32" s="27">
        <f>IF(Table5[[#This Row],[Activity (Bq)]]="","",Table5[[#This Row],[Activity (Bq)]]/37000000000)</f>
        <v>1.68E-9</v>
      </c>
      <c r="AD32" s="30" t="s">
        <v>64</v>
      </c>
      <c r="AE32" s="18"/>
      <c r="AF32" s="18"/>
      <c r="AG32" s="18" t="s">
        <v>857</v>
      </c>
      <c r="AH32" s="18"/>
    </row>
    <row r="33" spans="1:34">
      <c r="A33" t="s">
        <v>896</v>
      </c>
      <c r="B33" s="9" t="s">
        <v>35</v>
      </c>
      <c r="C33" s="19">
        <v>2.5000000000000001E-3</v>
      </c>
      <c r="D33" s="31">
        <f>IF(Table5[[#This Row],[Mass (g)]]="","",Table5[[#This Row],[Mass (g)]]*VLOOKUP(Table5[[#This Row],[Nuclide]],Doedata,4)*37000000000)</f>
        <v>31.08</v>
      </c>
      <c r="E33" s="10" t="s">
        <v>30</v>
      </c>
      <c r="F33" s="10" t="s">
        <v>31</v>
      </c>
      <c r="G33" s="10">
        <v>1</v>
      </c>
      <c r="H33" s="10" t="s">
        <v>832</v>
      </c>
      <c r="I33" s="10"/>
      <c r="J33" s="27">
        <f>IF(Table5[[#This Row],[Activity (Bq)]]="","",Table5[[#This Row],[Activity (Bq)]]/37000000000)</f>
        <v>8.3999999999999999E-10</v>
      </c>
      <c r="AD33" s="30" t="s">
        <v>65</v>
      </c>
      <c r="AE33" s="18"/>
      <c r="AF33" s="18"/>
      <c r="AG33" s="18" t="s">
        <v>858</v>
      </c>
      <c r="AH33" s="18"/>
    </row>
    <row r="34" spans="1:34">
      <c r="A34" t="s">
        <v>897</v>
      </c>
      <c r="B34" s="9" t="s">
        <v>35</v>
      </c>
      <c r="C34" s="19">
        <v>2.5000000000000001E-3</v>
      </c>
      <c r="D34" s="31">
        <f>IF(Table5[[#This Row],[Mass (g)]]="","",Table5[[#This Row],[Mass (g)]]*VLOOKUP(Table5[[#This Row],[Nuclide]],Doedata,4)*37000000000)</f>
        <v>31.08</v>
      </c>
      <c r="E34" s="10" t="s">
        <v>30</v>
      </c>
      <c r="F34" s="10" t="s">
        <v>31</v>
      </c>
      <c r="G34" s="10">
        <v>1</v>
      </c>
      <c r="H34" s="10" t="s">
        <v>832</v>
      </c>
      <c r="I34" s="10"/>
      <c r="J34" s="27">
        <f>IF(Table5[[#This Row],[Activity (Bq)]]="","",Table5[[#This Row],[Activity (Bq)]]/37000000000)</f>
        <v>8.3999999999999999E-10</v>
      </c>
      <c r="AD34" s="30" t="s">
        <v>66</v>
      </c>
      <c r="AE34" s="18"/>
      <c r="AF34" s="18"/>
      <c r="AG34" s="18" t="s">
        <v>859</v>
      </c>
      <c r="AH34" s="18"/>
    </row>
    <row r="35" spans="1:34">
      <c r="A35" s="9" t="s">
        <v>898</v>
      </c>
      <c r="B35" s="9" t="s">
        <v>35</v>
      </c>
      <c r="C35" s="19">
        <v>2.5000000000000001E-3</v>
      </c>
      <c r="D35" s="31">
        <f>IF(Table5[[#This Row],[Mass (g)]]="","",Table5[[#This Row],[Mass (g)]]*VLOOKUP(Table5[[#This Row],[Nuclide]],Doedata,4)*37000000000)</f>
        <v>31.08</v>
      </c>
      <c r="E35" s="10" t="s">
        <v>30</v>
      </c>
      <c r="F35" s="10" t="s">
        <v>31</v>
      </c>
      <c r="G35" s="10">
        <v>1</v>
      </c>
      <c r="H35" s="10" t="s">
        <v>832</v>
      </c>
      <c r="I35" s="10"/>
      <c r="J35" s="27">
        <f>IF(Table5[[#This Row],[Activity (Bq)]]="","",Table5[[#This Row],[Activity (Bq)]]/37000000000)</f>
        <v>8.3999999999999999E-10</v>
      </c>
      <c r="AD35" s="30" t="s">
        <v>67</v>
      </c>
      <c r="AE35" s="18"/>
      <c r="AF35" s="18"/>
      <c r="AG35" s="18" t="s">
        <v>860</v>
      </c>
      <c r="AH35" s="18"/>
    </row>
    <row r="36" spans="1:34">
      <c r="A36" s="9" t="s">
        <v>899</v>
      </c>
      <c r="B36" s="9" t="s">
        <v>35</v>
      </c>
      <c r="C36" s="19">
        <v>2.5000000000000001E-3</v>
      </c>
      <c r="D36" s="31">
        <f>IF(Table5[[#This Row],[Mass (g)]]="","",Table5[[#This Row],[Mass (g)]]*VLOOKUP(Table5[[#This Row],[Nuclide]],Doedata,4)*37000000000)</f>
        <v>31.08</v>
      </c>
      <c r="E36" s="10" t="s">
        <v>30</v>
      </c>
      <c r="F36" s="10" t="s">
        <v>31</v>
      </c>
      <c r="G36" s="10">
        <v>1</v>
      </c>
      <c r="H36" s="10" t="s">
        <v>832</v>
      </c>
      <c r="I36" s="10"/>
      <c r="J36" s="27">
        <f>IF(Table5[[#This Row],[Activity (Bq)]]="","",Table5[[#This Row],[Activity (Bq)]]/37000000000)</f>
        <v>8.3999999999999999E-10</v>
      </c>
      <c r="AD36" s="30" t="s">
        <v>68</v>
      </c>
      <c r="AE36" s="18"/>
      <c r="AF36" s="18"/>
      <c r="AG36" s="18" t="s">
        <v>861</v>
      </c>
      <c r="AH36" s="18"/>
    </row>
    <row r="37" spans="1:34">
      <c r="A37" s="9" t="s">
        <v>900</v>
      </c>
      <c r="B37" s="9" t="s">
        <v>35</v>
      </c>
      <c r="C37" s="19">
        <v>2.5000000000000001E-3</v>
      </c>
      <c r="D37" s="31">
        <f>IF(Table5[[#This Row],[Mass (g)]]="","",Table5[[#This Row],[Mass (g)]]*VLOOKUP(Table5[[#This Row],[Nuclide]],Doedata,4)*37000000000)</f>
        <v>31.08</v>
      </c>
      <c r="E37" s="10" t="s">
        <v>30</v>
      </c>
      <c r="F37" s="10" t="s">
        <v>31</v>
      </c>
      <c r="G37" s="10">
        <v>1</v>
      </c>
      <c r="H37" s="10" t="s">
        <v>832</v>
      </c>
      <c r="I37" s="10"/>
      <c r="J37" s="27">
        <f>IF(Table5[[#This Row],[Activity (Bq)]]="","",Table5[[#This Row],[Activity (Bq)]]/37000000000)</f>
        <v>8.3999999999999999E-10</v>
      </c>
      <c r="AD37" s="30" t="s">
        <v>69</v>
      </c>
      <c r="AE37" s="18"/>
      <c r="AF37" s="18"/>
      <c r="AG37" s="18" t="s">
        <v>862</v>
      </c>
      <c r="AH37" s="18"/>
    </row>
    <row r="38" spans="1:34">
      <c r="A38" s="9" t="s">
        <v>901</v>
      </c>
      <c r="B38" s="9" t="s">
        <v>35</v>
      </c>
      <c r="C38" s="19">
        <v>2.5000000000000001E-3</v>
      </c>
      <c r="D38" s="31">
        <f>IF(Table5[[#This Row],[Mass (g)]]="","",Table5[[#This Row],[Mass (g)]]*VLOOKUP(Table5[[#This Row],[Nuclide]],Doedata,4)*37000000000)</f>
        <v>31.08</v>
      </c>
      <c r="E38" s="10" t="s">
        <v>30</v>
      </c>
      <c r="F38" s="10" t="s">
        <v>31</v>
      </c>
      <c r="G38" s="10">
        <v>1</v>
      </c>
      <c r="H38" s="10" t="s">
        <v>832</v>
      </c>
      <c r="I38" s="10"/>
      <c r="J38" s="27">
        <f>IF(Table5[[#This Row],[Activity (Bq)]]="","",Table5[[#This Row],[Activity (Bq)]]/37000000000)</f>
        <v>8.3999999999999999E-10</v>
      </c>
      <c r="AD38" s="30" t="s">
        <v>70</v>
      </c>
      <c r="AE38" s="18"/>
      <c r="AF38" s="18"/>
      <c r="AG38" s="18" t="s">
        <v>863</v>
      </c>
      <c r="AH38" s="18"/>
    </row>
    <row r="39" spans="1:34">
      <c r="A39" t="s">
        <v>902</v>
      </c>
      <c r="B39" s="9" t="s">
        <v>35</v>
      </c>
      <c r="C39" s="19">
        <v>5.0000000000000001E-3</v>
      </c>
      <c r="D39" s="31">
        <f>IF(Table5[[#This Row],[Mass (g)]]="","",Table5[[#This Row],[Mass (g)]]*VLOOKUP(Table5[[#This Row],[Nuclide]],Doedata,4)*37000000000)</f>
        <v>62.16</v>
      </c>
      <c r="E39" s="10" t="s">
        <v>30</v>
      </c>
      <c r="F39" s="10" t="s">
        <v>31</v>
      </c>
      <c r="G39" s="10">
        <v>1</v>
      </c>
      <c r="H39" s="10" t="s">
        <v>832</v>
      </c>
      <c r="I39" s="10"/>
      <c r="J39" s="27">
        <f>IF(Table5[[#This Row],[Activity (Bq)]]="","",Table5[[#This Row],[Activity (Bq)]]/37000000000)</f>
        <v>1.68E-9</v>
      </c>
      <c r="AD39" s="30" t="s">
        <v>71</v>
      </c>
      <c r="AE39" s="18"/>
      <c r="AF39" s="18"/>
      <c r="AG39" s="18" t="s">
        <v>829</v>
      </c>
      <c r="AH39" s="18"/>
    </row>
    <row r="40" spans="1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1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1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1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1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1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1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1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1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JADAVIS</cp:lastModifiedBy>
  <cp:lastPrinted>2010-11-18T22:52:38Z</cp:lastPrinted>
  <dcterms:created xsi:type="dcterms:W3CDTF">2010-11-12T20:51:00Z</dcterms:created>
  <dcterms:modified xsi:type="dcterms:W3CDTF">2011-05-17T18:51:42Z</dcterms:modified>
</cp:coreProperties>
</file>